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6" activeTab="7"/>
  </bookViews>
  <sheets>
    <sheet name="部门财务收支预算总表01-1" sheetId="1" r:id="rId1"/>
    <sheet name="部门收入预算表01-2" sheetId="2" r:id="rId2"/>
    <sheet name="部门支出预算表01-3" sheetId="3" r:id="rId3"/>
    <sheet name="部门财政拨款收支预算总表02-1" sheetId="4" r:id="rId4"/>
    <sheet name="一般公共预算支出预算表02-2" sheetId="5" r:id="rId5"/>
    <sheet name="“三公”经费支出预算表03" sheetId="6" r:id="rId6"/>
    <sheet name="部门基本支出预算表04" sheetId="7" r:id="rId7"/>
    <sheet name="部门项目支出预算表05-1" sheetId="8" r:id="rId8"/>
    <sheet name="部门项目支出绩效目标表05-2" sheetId="9" r:id="rId9"/>
    <sheet name="部门政府性基金预算支出预算表06" sheetId="10" r:id="rId10"/>
    <sheet name="部门政府采购预算表07" sheetId="11" r:id="rId11"/>
    <sheet name="部门政府购买服务预算表08" sheetId="12" r:id="rId12"/>
    <sheet name="市对下转移支付预算表09-1" sheetId="13" r:id="rId13"/>
    <sheet name="市对下转移支付绩效目标表09-2" sheetId="14" r:id="rId14"/>
    <sheet name="新增资产配置表10" sheetId="15" r:id="rId15"/>
    <sheet name="转移支付补助项目支出预算表11" sheetId="16" r:id="rId16"/>
    <sheet name="部门项目中期规划预算表12" sheetId="17" r:id="rId17"/>
  </sheets>
  <definedNames>
    <definedName name="_xlnm._FilterDatabase" localSheetId="6" hidden="1">部门基本支出预算表04!$A$6:$W$40</definedName>
    <definedName name="_xlnm.Print_Titles" localSheetId="3">'部门财政拨款收支预算总表02-1'!$1:$6</definedName>
    <definedName name="_xlnm.Print_Titles" localSheetId="4">'一般公共预算支出预算表02-2'!$1:$5</definedName>
    <definedName name="_xlnm.Print_Titles" localSheetId="5">“三公”经费支出预算表03!$1:$6</definedName>
    <definedName name="_xlnm.Print_Titles" localSheetId="9">部门政府性基金预算支出预算表06!$1:$6</definedName>
    <definedName name="_xlnm.Print_Titles" localSheetId="14">新增资产配置表10!$1:$6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<sst xmlns="http://schemas.openxmlformats.org/spreadsheetml/2006/main" count="1232" uniqueCount="463">
  <si>
    <t>预算01-1表</t>
  </si>
  <si>
    <t>单位:元</t>
  </si>
  <si>
    <t>收        入</t>
  </si>
  <si>
    <t>支        出</t>
  </si>
  <si>
    <t>项      目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</si>
  <si>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</si>
  <si>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</si>
  <si>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</si>
  <si>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</si>
  <si>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</si>
  <si>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</si>
  <si>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</si>
  <si>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</si>
  <si>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</si>
  <si>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五、单位资金收入</t>
  </si>
  <si>
    <t>五、教育支出</t>
  </si>
  <si>
    <t xml:space="preserve"> 1、事业收入</t>
  </si>
  <si>
    <t>六、科学技术支出</t>
  </si>
  <si>
    <t xml:space="preserve"> 2、事业单位经营收入</t>
  </si>
  <si>
    <t>七、文化旅游体育与传媒支出</t>
  </si>
  <si>
    <t xml:space="preserve"> 3、上级补助收入</t>
  </si>
  <si>
    <t>八、社会保障和就业支出</t>
  </si>
  <si>
    <t xml:space="preserve"> 4、附属单位上缴收入</t>
  </si>
  <si>
    <t>九、卫生健康支出</t>
  </si>
  <si>
    <t xml:space="preserve"> 5、其他收入</t>
  </si>
  <si>
    <t>十、节能环保支出</t>
  </si>
  <si>
    <t>　</t>
  </si>
  <si>
    <t xml:space="preserve"> 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</si>
  <si>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</si>
  <si>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</si>
  <si>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</si>
  <si>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</si>
  <si>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</si>
  <si>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</si>
  <si>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</si>
  <si>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</si>
  <si>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</si>
  <si>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</si>
  <si>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</si>
  <si>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</si>
  <si>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</si>
  <si>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</si>
  <si>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二十五、债务还本支出</t>
  </si>
  <si>
    <t>二十六、债务付息支出</t>
  </si>
  <si>
    <t>二十七、债务发行费用支出</t>
  </si>
  <si>
    <t>本年收入合计</t>
  </si>
  <si>
    <t>本年支出合计</t>
  </si>
  <si>
    <t>上年结转结余</t>
  </si>
  <si>
    <t>年终结转结余</t>
  </si>
  <si>
    <t>1、财政拨款结转结余</t>
  </si>
  <si>
    <t>2、非财政拨款结余</t>
  </si>
  <si>
    <t>收  入  总  计</t>
  </si>
  <si>
    <t>支 出 总 计</t>
  </si>
  <si>
    <t>预算01-2表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</si>
  <si>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</si>
  <si>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</si>
  <si>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</si>
  <si>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</si>
  <si>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</si>
  <si>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</si>
  <si>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</si>
  <si>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</si>
  <si>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</si>
  <si>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单位资金收入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</si>
  <si>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</si>
  <si>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</si>
  <si>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</si>
  <si>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</si>
  <si>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</si>
  <si>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</si>
  <si>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131011</t>
  </si>
  <si>
    <t>临沧市中医医院</t>
  </si>
  <si>
    <t>预算01-3表</t>
  </si>
  <si>
    <t>科目编码</t>
  </si>
  <si>
    <t>科目名称</t>
  </si>
  <si>
    <t>基本支出</t>
  </si>
  <si>
    <t>项目支出</t>
  </si>
  <si>
    <t>财政专户管理的支出</t>
  </si>
  <si>
    <t>单位资金</t>
  </si>
  <si>
    <t>事业支出</t>
  </si>
  <si>
    <t>事业单位
经营支出</t>
  </si>
  <si>
    <t>上级补助支出</t>
  </si>
  <si>
    <t>附属单位补助支出</t>
  </si>
  <si>
    <t>其他支出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</si>
  <si>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</si>
  <si>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</si>
  <si>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</si>
  <si>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</si>
  <si>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</si>
  <si>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</si>
  <si>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</si>
  <si>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</si>
  <si>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</si>
  <si>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</si>
  <si>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</si>
  <si>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</si>
  <si>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21002</t>
  </si>
  <si>
    <t>公立医院</t>
  </si>
  <si>
    <t>2100202</t>
  </si>
  <si>
    <t>中医（民族）医院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</si>
  <si>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</si>
  <si>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</si>
  <si>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</si>
  <si>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</si>
  <si>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</si>
  <si>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</si>
  <si>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</si>
  <si>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</si>
  <si>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</si>
  <si>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</si>
  <si>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232</t>
  </si>
  <si>
    <t>债务付息支出</t>
  </si>
  <si>
    <t>23203</t>
  </si>
  <si>
    <t>地方政府一般债务付息支出</t>
  </si>
  <si>
    <t>2320301</t>
  </si>
  <si>
    <t>地方政府一般债券付息支出</t>
  </si>
  <si>
    <t>合  计</t>
  </si>
  <si>
    <t>预算02-1表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</si>
  <si>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</si>
  <si>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</si>
  <si>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</si>
  <si>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</si>
  <si>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</si>
  <si>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</si>
  <si>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</si>
  <si>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</si>
  <si>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</si>
  <si>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</si>
  <si>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</si>
  <si>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</si>
  <si>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</si>
  <si>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</si>
  <si>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</si>
  <si>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</si>
  <si>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</si>
  <si>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</si>
  <si>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</si>
  <si>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</si>
  <si>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</si>
  <si>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</si>
  <si>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</si>
  <si>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</si>
  <si>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</si>
  <si>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</si>
  <si>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</si>
  <si>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</si>
  <si>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</si>
  <si>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</si>
  <si>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</si>
  <si>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（二十五）债务还本支出</t>
  </si>
  <si>
    <t>（二十六）债务付息支出</t>
  </si>
  <si>
    <t>（二十七）债务发行费用支出</t>
  </si>
  <si>
    <t>二、年终结转结余</t>
  </si>
  <si>
    <t>收 入 总 计</t>
  </si>
  <si>
    <t>预算02-2表</t>
  </si>
  <si>
    <t>部门预算支出功能分类科目</t>
  </si>
  <si>
    <t>人员经费</t>
  </si>
  <si>
    <t>公用经费</t>
  </si>
  <si>
    <t>1</t>
  </si>
  <si>
    <t>2</t>
  </si>
  <si>
    <t>3</t>
  </si>
  <si>
    <t>5</t>
  </si>
  <si>
    <t>6</t>
  </si>
  <si>
    <t>7</t>
  </si>
  <si>
    <t>预算03表</t>
  </si>
  <si>
    <t>单位：元</t>
  </si>
  <si>
    <t>资金性质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</si>
  <si>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</si>
  <si>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</si>
  <si>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</si>
  <si>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</si>
  <si>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</si>
  <si>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</si>
  <si>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上级资金</t>
  </si>
  <si>
    <t>本级财力安排</t>
  </si>
  <si>
    <t>自有资金</t>
  </si>
  <si>
    <t>非财政拨款</t>
  </si>
  <si>
    <t>预算04表</t>
  </si>
  <si>
    <t>单位名称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</si>
  <si>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</si>
  <si>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</si>
  <si>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</si>
  <si>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</si>
  <si>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</si>
  <si>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</si>
  <si>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</si>
  <si>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</si>
  <si>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</si>
  <si>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</si>
  <si>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</si>
  <si>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</si>
  <si>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</si>
  <si>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</si>
  <si>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</si>
  <si>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已预拨</t>
  </si>
  <si>
    <t>530900210000000004118</t>
  </si>
  <si>
    <t>事业人员支出工资</t>
  </si>
  <si>
    <t>30101</t>
  </si>
  <si>
    <t>基本工资</t>
  </si>
  <si>
    <t>30102</t>
  </si>
  <si>
    <t>津贴补贴</t>
  </si>
  <si>
    <t>30107</t>
  </si>
  <si>
    <t>绩效工资</t>
  </si>
  <si>
    <t>530900231100001484441</t>
  </si>
  <si>
    <t>绩效工资（2017年提高标准部分）</t>
  </si>
  <si>
    <t>530900210000000004119</t>
  </si>
  <si>
    <t>社会保障缴费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</si>
  <si>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</si>
  <si>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</si>
  <si>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</si>
  <si>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</si>
  <si>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</si>
  <si>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</si>
  <si>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</si>
  <si>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</si>
  <si>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</si>
  <si>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</si>
  <si>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530900241100002232114</t>
  </si>
  <si>
    <t>离退休公用经费</t>
  </si>
  <si>
    <t>30201</t>
  </si>
  <si>
    <t>办公费</t>
  </si>
  <si>
    <t>530900210000000004126</t>
  </si>
  <si>
    <t>职工教育经费</t>
  </si>
  <si>
    <t>30216</t>
  </si>
  <si>
    <t>培训费</t>
  </si>
  <si>
    <t>530900210000000004123</t>
  </si>
  <si>
    <t>工会经费</t>
  </si>
  <si>
    <t>30228</t>
  </si>
  <si>
    <t>530900241100002232104</t>
  </si>
  <si>
    <t>离退休费</t>
  </si>
  <si>
    <t>30301</t>
  </si>
  <si>
    <t>离休费</t>
  </si>
  <si>
    <t>30302</t>
  </si>
  <si>
    <t>退休费</t>
  </si>
  <si>
    <t>530900261100004983972</t>
  </si>
  <si>
    <t>离休人员医疗统筹费</t>
  </si>
  <si>
    <t>30307</t>
  </si>
  <si>
    <t>医疗费补助</t>
  </si>
  <si>
    <t>530900261100005104332</t>
  </si>
  <si>
    <t>在职在编人员绩效项目资金</t>
  </si>
  <si>
    <t>530900251100003723063</t>
  </si>
  <si>
    <t>临沧市中医医院（自有资金）人员经费</t>
  </si>
  <si>
    <t>30199</t>
  </si>
  <si>
    <t>其他工资福利支出</t>
  </si>
  <si>
    <t>预算05-1表</t>
  </si>
  <si>
    <t>项目分类</t>
  </si>
  <si>
    <t>项目单位</t>
  </si>
  <si>
    <t>经济科目编码</t>
  </si>
  <si>
    <t>经济科目名称</t>
  </si>
  <si>
    <t>本年拨款</t>
  </si>
  <si>
    <t>其中：本次下达</t>
  </si>
  <si>
    <t>临沧市中医医院（自有资金）支出经费</t>
  </si>
  <si>
    <t>民生类</t>
  </si>
  <si>
    <t>530900241100002241172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</si>
  <si>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</si>
  <si>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</si>
  <si>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</si>
  <si>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</si>
  <si>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</si>
  <si>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</si>
  <si>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</si>
  <si>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</si>
  <si>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</si>
  <si>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</si>
  <si>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</si>
  <si>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</si>
  <si>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</si>
  <si>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维修（护）费</t>
  </si>
  <si>
    <t>30214</t>
  </si>
  <si>
    <t>租赁费</t>
  </si>
  <si>
    <t>30217</t>
  </si>
  <si>
    <t>30218</t>
  </si>
  <si>
    <t>专用材料费</t>
  </si>
  <si>
    <t>30226</t>
  </si>
  <si>
    <t>劳务费</t>
  </si>
  <si>
    <t>30227</t>
  </si>
  <si>
    <t>委托业务费</t>
  </si>
  <si>
    <t>30231</t>
  </si>
  <si>
    <t>公务用车运行维护费</t>
  </si>
  <si>
    <t>30240</t>
  </si>
  <si>
    <t>税金及附加费用</t>
  </si>
  <si>
    <t>30299</t>
  </si>
  <si>
    <t>其他商品和服务支出</t>
  </si>
  <si>
    <t>31002</t>
  </si>
  <si>
    <t>办公设备购置</t>
  </si>
  <si>
    <t>31003</t>
  </si>
  <si>
    <t>专用设备购置</t>
  </si>
  <si>
    <t>30701</t>
  </si>
  <si>
    <t>国内债务付息</t>
  </si>
  <si>
    <t>临沧市中医医院选派院长任期期间待遇保障经费</t>
  </si>
  <si>
    <t>530900241100002241088</t>
  </si>
  <si>
    <t>人才引进人员奖励经费</t>
  </si>
  <si>
    <t>530900231100001622221</t>
  </si>
  <si>
    <t>30309</t>
  </si>
  <si>
    <t>奖励金</t>
  </si>
  <si>
    <t>兴临人才入选医疗人才（团队）专项资金</t>
  </si>
  <si>
    <t>事业发展类</t>
  </si>
  <si>
    <t>530900251100003846370</t>
  </si>
  <si>
    <t>30305</t>
  </si>
  <si>
    <t>生活补助</t>
  </si>
  <si>
    <t>预算05-2表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</si>
  <si>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</si>
  <si>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</si>
  <si>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</si>
  <si>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</si>
  <si>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</si>
  <si>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</si>
  <si>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</si>
  <si>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</si>
  <si>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</si>
  <si>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</si>
  <si>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开展团队人员培训，拓展护理服务项目；扩大服务人群。</t>
  </si>
  <si>
    <t>产出指标</t>
  </si>
  <si>
    <t>数量指标</t>
  </si>
  <si>
    <t>科普宣传</t>
  </si>
  <si>
    <t>&gt;=</t>
  </si>
  <si>
    <t>个</t>
  </si>
  <si>
    <t>定量指标</t>
  </si>
  <si>
    <t>发布科普作品不少于3个</t>
  </si>
  <si>
    <t>扩大服务人群</t>
  </si>
  <si>
    <t>%</t>
  </si>
  <si>
    <t>服务受众人数增加</t>
  </si>
  <si>
    <t>开展护理新技术</t>
  </si>
  <si>
    <t>1.00</t>
  </si>
  <si>
    <t>项</t>
  </si>
  <si>
    <t>拓展中医护理技术</t>
  </si>
  <si>
    <t>效益指标</t>
  </si>
  <si>
    <t>社会效益</t>
  </si>
  <si>
    <t>提高专科护理服务水平</t>
  </si>
  <si>
    <t>=</t>
  </si>
  <si>
    <t>逐步提升</t>
  </si>
  <si>
    <t>定性指标</t>
  </si>
  <si>
    <t>提高专科护理服务水平开展的业务</t>
  </si>
  <si>
    <t>满意度指标</t>
  </si>
  <si>
    <t>服务对象满意度</t>
  </si>
  <si>
    <t>患者满意度</t>
  </si>
  <si>
    <t>85</t>
  </si>
  <si>
    <t>患者满意度调查次数</t>
  </si>
  <si>
    <t>按规定落实各项待遇</t>
  </si>
  <si>
    <t>质量指标</t>
  </si>
  <si>
    <t>经费发放人数</t>
  </si>
  <si>
    <t>人</t>
  </si>
  <si>
    <t>反映实际发放人员数量。</t>
  </si>
  <si>
    <t>资金执行率</t>
  </si>
  <si>
    <t>90</t>
  </si>
  <si>
    <t>反映资金使用情况。</t>
  </si>
  <si>
    <t>工资保障率</t>
  </si>
  <si>
    <t>100</t>
  </si>
  <si>
    <t>反映工资保障情况。</t>
  </si>
  <si>
    <t>五险两金保障率</t>
  </si>
  <si>
    <t>反映五险两金保障情况。</t>
  </si>
  <si>
    <t>全面带动医院业务发展</t>
  </si>
  <si>
    <t>带动医院业务发展</t>
  </si>
  <si>
    <t>反映选派院长履职情况。</t>
  </si>
  <si>
    <t>1.受益人员满意度</t>
  </si>
  <si>
    <t>反映选派院长对实发经费满意程度。</t>
  </si>
  <si>
    <t>职工对院长履职工作满意度</t>
  </si>
  <si>
    <t>反映本院职工对选派院长履职工作满意程度</t>
  </si>
  <si>
    <t>临人社发〔2021〕232 号、号、临人社发〔2024〕17号文件分别录用的10名人才引进人员于考核通过后应发放剩余的50%部份奖励金。</t>
  </si>
  <si>
    <t>资金到位率</t>
  </si>
  <si>
    <t>人才引进奖励金发放及时性</t>
  </si>
  <si>
    <t>提高医疗卫生服务水平</t>
  </si>
  <si>
    <t>上升</t>
  </si>
  <si>
    <t>卫生服务水平</t>
  </si>
  <si>
    <t>人才引进人员对经费发放满意度</t>
  </si>
  <si>
    <t>一是保障救护车正常运行；二是保障政府采购顺利开展；三是保障其他业务顺利开展</t>
  </si>
  <si>
    <t>年出院人次</t>
  </si>
  <si>
    <t>1400</t>
  </si>
  <si>
    <t>人次</t>
  </si>
  <si>
    <t>反映出院患者数量情况。</t>
  </si>
  <si>
    <t>年门诊人次</t>
  </si>
  <si>
    <t>2.8</t>
  </si>
  <si>
    <t>万人次</t>
  </si>
  <si>
    <t>反映门诊患者就诊数量情况。</t>
  </si>
  <si>
    <t>设备验收通过率</t>
  </si>
  <si>
    <t>设备验收通过率。</t>
  </si>
  <si>
    <t>出院人次中药占比</t>
  </si>
  <si>
    <t>反映出院患者使用中药情况。</t>
  </si>
  <si>
    <t>保障急救车辆正常运行</t>
  </si>
  <si>
    <t>保障急救车辆正常运行。</t>
  </si>
  <si>
    <t>门诊患者满意度</t>
  </si>
  <si>
    <t>反映门诊患者满意程度。</t>
  </si>
  <si>
    <t>住院患者满意度</t>
  </si>
  <si>
    <t>反映住院患者满意度。</t>
  </si>
  <si>
    <t>预算06表</t>
  </si>
  <si>
    <t>政府性基金预算支出预算表</t>
  </si>
  <si>
    <t>单位名称：全部</t>
  </si>
  <si>
    <t>本年政府性基金预算支出</t>
  </si>
  <si>
    <t>说明：本表无数据，公开表格为空表。</t>
  </si>
  <si>
    <t>预算07表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</si>
  <si>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</si>
  <si>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</si>
  <si>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</si>
  <si>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</si>
  <si>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</si>
  <si>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</si>
  <si>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</si>
  <si>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</si>
  <si>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</si>
  <si>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便捷式计算机</t>
  </si>
  <si>
    <t>便携式计算机</t>
  </si>
  <si>
    <t>台</t>
  </si>
  <si>
    <t>车辆加油、添加燃料服务</t>
  </si>
  <si>
    <t>年</t>
  </si>
  <si>
    <t>车辆维修保养</t>
  </si>
  <si>
    <t>车辆维修和保养服务</t>
  </si>
  <si>
    <t>打印机</t>
  </si>
  <si>
    <t>电梯</t>
  </si>
  <si>
    <t>复印机</t>
  </si>
  <si>
    <t>复印纸</t>
  </si>
  <si>
    <t>件</t>
  </si>
  <si>
    <t>车辆保险</t>
  </si>
  <si>
    <t>机动车保险服务</t>
  </si>
  <si>
    <t>家具</t>
  </si>
  <si>
    <t>批</t>
  </si>
  <si>
    <t>空调机</t>
  </si>
  <si>
    <t>医疗设备</t>
  </si>
  <si>
    <t>其他医疗设备</t>
  </si>
  <si>
    <t>台式计算机</t>
  </si>
  <si>
    <t>投影仪</t>
  </si>
  <si>
    <t>预算08表</t>
  </si>
  <si>
    <t>政府购买服务项目</t>
  </si>
  <si>
    <t>政府购买服务目录</t>
  </si>
  <si>
    <t>政府性基金</t>
  </si>
  <si>
    <t>预算09-1表</t>
  </si>
  <si>
    <t>单位名称（项目）</t>
  </si>
  <si>
    <t>地区</t>
  </si>
  <si>
    <t>凤庆县</t>
  </si>
  <si>
    <t>云县</t>
  </si>
  <si>
    <t>临翔区</t>
  </si>
  <si>
    <t>永德县</t>
  </si>
  <si>
    <t>镇康县</t>
  </si>
  <si>
    <t>双江县</t>
  </si>
  <si>
    <t>耿马县</t>
  </si>
  <si>
    <t>沧源县</t>
  </si>
  <si>
    <t>高新区</t>
  </si>
  <si>
    <t>边境合作区</t>
  </si>
  <si>
    <t>预算09-2表</t>
  </si>
  <si>
    <t>预算10表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</si>
  <si>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</si>
  <si>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</si>
  <si>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</si>
  <si>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</si>
  <si>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</si>
  <si>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</si>
  <si>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</si>
  <si>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家具和用具</t>
  </si>
  <si>
    <t>A05010000家具</t>
  </si>
  <si>
    <t>设备</t>
  </si>
  <si>
    <t>A02061804空调机</t>
  </si>
  <si>
    <t>A02021000打印机</t>
  </si>
  <si>
    <t>A02010105台式计算机</t>
  </si>
  <si>
    <t>A02010108便携式计算机</t>
  </si>
  <si>
    <t>A02020200投影仪</t>
  </si>
  <si>
    <t>A02320000医疗设备</t>
  </si>
  <si>
    <t>A02051227电梯</t>
  </si>
  <si>
    <t>预算11表</t>
  </si>
  <si>
    <t>上级补助</t>
  </si>
  <si>
    <t>预算12表</t>
  </si>
  <si>
    <t>项目级次</t>
  </si>
  <si>
    <t>312 民生类</t>
  </si>
  <si>
    <t>本级</t>
  </si>
  <si>
    <t>313 事业发展类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</si>
</sst>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;@"/>
    <numFmt numFmtId="177" formatCode="hh:mm:ss"/>
    <numFmt numFmtId="178" formatCode="yyyy/mm/dd"/>
    <numFmt numFmtId="179" formatCode="yyyy/mm/dd\ hh:mm:ss"/>
    <numFmt numFmtId="180" formatCode="#,##0;\-#,##0;;@"/>
  </numFmts>
  <fonts count="49">
    <font>
      <sz val="9"/>
      <color rgb="FF000000"/>
      <name val="Microsoft YaHei UI"/>
      <charset val="134"/>
    </font>
    <font>
      <sz val="10"/>
      <color rgb="FF000000"/>
      <name val="宋体"/>
      <charset val="134"/>
    </font>
    <font>
      <sz val="22"/>
      <color rgb="FF000000"/>
      <name val="方正小标宋简体"/>
      <charset val="134"/>
    </font>
    <font>
      <b/>
      <sz val="23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1.25"/>
      <name val="宋体"/>
      <charset val="134"/>
    </font>
    <font>
      <sz val="9"/>
      <name val="宋体"/>
      <charset val="134"/>
    </font>
    <font>
      <sz val="9"/>
      <color rgb="FF000000"/>
      <name val="宋体"/>
      <charset val="1"/>
    </font>
    <font>
      <sz val="11.25"/>
      <color rgb="FF000000"/>
      <name val="宋体"/>
      <charset val="134"/>
    </font>
    <font>
      <sz val="22"/>
      <name val="方正小标宋简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9"/>
      <color theme="1"/>
      <name val="宋体"/>
      <charset val="134"/>
    </font>
    <font>
      <sz val="20"/>
      <color rgb="FF000000"/>
      <name val="宋体"/>
      <charset val="134"/>
    </font>
    <font>
      <b/>
      <sz val="10"/>
      <color rgb="FF000000"/>
      <name val="宋体"/>
      <charset val="134"/>
    </font>
    <font>
      <b/>
      <sz val="9"/>
      <color rgb="FF000000"/>
      <name val="宋体"/>
      <charset val="134"/>
    </font>
    <font>
      <b/>
      <sz val="9"/>
      <name val="宋体"/>
      <charset val="134"/>
    </font>
    <font>
      <sz val="10"/>
      <color rgb="FF000000"/>
      <name val="Arial"/>
      <charset val="134"/>
    </font>
    <font>
      <sz val="28"/>
      <color rgb="FF000000"/>
      <name val="宋体"/>
      <charset val="134"/>
    </font>
    <font>
      <sz val="10"/>
      <color rgb="FF000000"/>
      <name val="Microsoft YaHei UI"/>
      <charset val="134"/>
    </font>
    <font>
      <sz val="30"/>
      <color rgb="FF000000"/>
      <name val="宋体"/>
      <charset val="134"/>
    </font>
    <font>
      <sz val="19"/>
      <color rgb="FF000000"/>
      <name val="宋体"/>
      <charset val="134"/>
    </font>
    <font>
      <b/>
      <sz val="11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top"/>
      <protection locked="0"/>
    </xf>
    <xf numFmtId="43" fontId="29" fillId="0" borderId="0" applyFont="0" applyFill="0" applyBorder="0" applyAlignment="0" applyProtection="0">
      <alignment vertical="center"/>
    </xf>
    <xf numFmtId="44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2" fontId="29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3" borderId="14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4" borderId="17" applyNumberFormat="0" applyAlignment="0" applyProtection="0">
      <alignment vertical="center"/>
    </xf>
    <xf numFmtId="0" fontId="39" fillId="5" borderId="18" applyNumberFormat="0" applyAlignment="0" applyProtection="0">
      <alignment vertical="center"/>
    </xf>
    <xf numFmtId="0" fontId="40" fillId="5" borderId="17" applyNumberFormat="0" applyAlignment="0" applyProtection="0">
      <alignment vertical="center"/>
    </xf>
    <xf numFmtId="0" fontId="41" fillId="6" borderId="19" applyNumberFormat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176" fontId="7" fillId="0" borderId="7">
      <alignment horizontal="right" vertical="center"/>
    </xf>
    <xf numFmtId="49" fontId="7" fillId="0" borderId="7">
      <alignment horizontal="left" vertical="center" wrapText="1"/>
    </xf>
    <xf numFmtId="176" fontId="7" fillId="0" borderId="7">
      <alignment horizontal="right" vertical="center"/>
    </xf>
    <xf numFmtId="177" fontId="7" fillId="0" borderId="7">
      <alignment horizontal="right" vertical="center"/>
    </xf>
    <xf numFmtId="178" fontId="7" fillId="0" borderId="7">
      <alignment horizontal="right" vertical="center"/>
    </xf>
    <xf numFmtId="179" fontId="7" fillId="0" borderId="7">
      <alignment horizontal="right" vertical="center"/>
    </xf>
    <xf numFmtId="10" fontId="7" fillId="0" borderId="7">
      <alignment horizontal="right" vertical="center"/>
    </xf>
    <xf numFmtId="180" fontId="7" fillId="0" borderId="7">
      <alignment horizontal="right" vertical="center"/>
    </xf>
    <xf numFmtId="0" fontId="7" fillId="0" borderId="0">
      <alignment vertical="top"/>
      <protection locked="0"/>
    </xf>
  </cellStyleXfs>
  <cellXfs count="206">
    <xf numFmtId="0" fontId="0" fillId="0" borderId="0" xfId="0" applyFont="1">
      <alignment vertical="top"/>
      <protection locked="0"/>
    </xf>
    <xf numFmtId="49" fontId="1" fillId="0" borderId="0" xfId="0" applyNumberFormat="1" applyFont="1" applyAlignment="1" applyProtection="1"/>
    <xf numFmtId="0" fontId="1" fillId="0" borderId="0" xfId="0" applyFont="1" applyAlignment="1" applyProtection="1"/>
    <xf numFmtId="0" fontId="1" fillId="0" borderId="0" xfId="0" applyFont="1" applyAlignment="1">
      <alignment horizontal="right" vertical="center"/>
      <protection locked="0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Alignment="1" applyProtection="1"/>
    <xf numFmtId="0" fontId="5" fillId="0" borderId="1" xfId="0" applyFont="1" applyBorder="1" applyAlignment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5" xfId="0" applyFont="1" applyBorder="1" applyAlignment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</xf>
    <xf numFmtId="0" fontId="5" fillId="0" borderId="6" xfId="0" applyFont="1" applyBorder="1" applyAlignment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center" vertical="center"/>
    </xf>
    <xf numFmtId="0" fontId="6" fillId="0" borderId="7" xfId="0" applyFont="1" applyBorder="1" applyAlignment="1">
      <alignment horizontal="center" vertical="center"/>
      <protection locked="0"/>
    </xf>
    <xf numFmtId="0" fontId="4" fillId="0" borderId="7" xfId="0" applyFont="1" applyBorder="1" applyAlignment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/>
      <protection locked="0"/>
    </xf>
    <xf numFmtId="0" fontId="4" fillId="0" borderId="7" xfId="0" applyFont="1" applyBorder="1" applyAlignment="1">
      <alignment horizontal="center" vertical="center" wrapText="1"/>
      <protection locked="0"/>
    </xf>
    <xf numFmtId="176" fontId="7" fillId="0" borderId="7" xfId="0" applyNumberFormat="1" applyFont="1" applyBorder="1" applyAlignment="1">
      <alignment horizontal="right" vertical="center"/>
      <protection locked="0"/>
    </xf>
    <xf numFmtId="49" fontId="7" fillId="0" borderId="7" xfId="50" applyNumberFormat="1" applyFont="1" applyBorder="1" applyProtection="1">
      <alignment horizontal="left" vertical="center" wrapText="1"/>
      <protection locked="0"/>
    </xf>
    <xf numFmtId="0" fontId="1" fillId="0" borderId="7" xfId="0" applyFont="1" applyBorder="1" applyAlignment="1" applyProtection="1">
      <alignment horizontal="center"/>
    </xf>
    <xf numFmtId="0" fontId="4" fillId="0" borderId="0" xfId="0" applyFont="1" applyAlignment="1">
      <alignment horizontal="right" vertical="center"/>
      <protection locked="0"/>
    </xf>
    <xf numFmtId="0" fontId="5" fillId="0" borderId="1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left" vertical="center" wrapText="1"/>
    </xf>
    <xf numFmtId="0" fontId="7" fillId="0" borderId="7" xfId="0" applyFont="1" applyBorder="1" applyAlignment="1">
      <alignment horizontal="center" vertical="center"/>
      <protection locked="0"/>
    </xf>
    <xf numFmtId="0" fontId="4" fillId="0" borderId="0" xfId="0" applyFont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right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 wrapText="1"/>
    </xf>
    <xf numFmtId="0" fontId="8" fillId="0" borderId="8" xfId="57" applyFont="1" applyFill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right" vertical="center"/>
    </xf>
    <xf numFmtId="0" fontId="1" fillId="0" borderId="7" xfId="0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  <protection locked="0"/>
    </xf>
    <xf numFmtId="0" fontId="4" fillId="0" borderId="0" xfId="0" applyFont="1">
      <alignment vertical="top"/>
      <protection locked="0"/>
    </xf>
    <xf numFmtId="0" fontId="5" fillId="0" borderId="7" xfId="0" applyFont="1" applyBorder="1" applyAlignment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 wrapText="1"/>
    </xf>
    <xf numFmtId="0" fontId="9" fillId="0" borderId="7" xfId="0" applyFont="1" applyBorder="1" applyAlignment="1">
      <alignment horizontal="center" vertical="center"/>
      <protection locked="0"/>
    </xf>
    <xf numFmtId="0" fontId="4" fillId="0" borderId="7" xfId="0" applyFont="1" applyBorder="1" applyAlignment="1" applyProtection="1">
      <alignment vertical="center" wrapText="1"/>
    </xf>
    <xf numFmtId="0" fontId="4" fillId="0" borderId="7" xfId="0" applyFont="1" applyBorder="1" applyAlignment="1">
      <alignment horizontal="center" vertical="center"/>
      <protection locked="0"/>
    </xf>
    <xf numFmtId="0" fontId="1" fillId="0" borderId="0" xfId="0" applyFont="1" applyAlignment="1" applyProtection="1">
      <alignment horizontal="right" vertical="center"/>
    </xf>
    <xf numFmtId="0" fontId="10" fillId="0" borderId="0" xfId="0" applyFont="1" applyAlignment="1">
      <alignment horizontal="center" vertical="center"/>
      <protection locked="0"/>
    </xf>
    <xf numFmtId="0" fontId="4" fillId="0" borderId="0" xfId="0" applyFont="1" applyAlignment="1" applyProtection="1">
      <alignment horizontal="left" vertical="center" wrapText="1"/>
    </xf>
    <xf numFmtId="0" fontId="5" fillId="0" borderId="0" xfId="0" applyFont="1" applyAlignment="1" applyProtection="1">
      <alignment wrapText="1"/>
    </xf>
    <xf numFmtId="0" fontId="1" fillId="0" borderId="0" xfId="0" applyFont="1" applyAlignment="1" applyProtection="1">
      <alignment horizontal="right" wrapText="1"/>
    </xf>
    <xf numFmtId="0" fontId="1" fillId="0" borderId="0" xfId="0" applyFont="1" applyAlignment="1" applyProtection="1">
      <alignment wrapText="1"/>
    </xf>
    <xf numFmtId="0" fontId="4" fillId="0" borderId="0" xfId="0" applyFont="1" applyAlignment="1">
      <alignment horizontal="right"/>
      <protection locked="0"/>
    </xf>
    <xf numFmtId="0" fontId="5" fillId="0" borderId="3" xfId="0" applyFont="1" applyBorder="1" applyAlignment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1" fillId="0" borderId="0" xfId="0" applyFont="1" applyAlignment="1">
      <protection locked="0"/>
    </xf>
    <xf numFmtId="0" fontId="4" fillId="0" borderId="0" xfId="0" applyFont="1" applyAlignment="1">
      <alignment vertical="top" wrapText="1"/>
      <protection locked="0"/>
    </xf>
    <xf numFmtId="0" fontId="4" fillId="0" borderId="0" xfId="0" applyFont="1" applyAlignment="1">
      <alignment horizontal="right" vertical="center" wrapText="1"/>
      <protection locked="0"/>
    </xf>
    <xf numFmtId="0" fontId="4" fillId="0" borderId="0" xfId="0" applyFont="1" applyAlignment="1" applyProtection="1">
      <alignment horizontal="right" vertical="center" wrapText="1"/>
    </xf>
    <xf numFmtId="0" fontId="3" fillId="0" borderId="0" xfId="0" applyFont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  <protection locked="0"/>
    </xf>
    <xf numFmtId="0" fontId="5" fillId="0" borderId="0" xfId="0" applyFont="1" applyAlignment="1">
      <protection locked="0"/>
    </xf>
    <xf numFmtId="0" fontId="4" fillId="0" borderId="0" xfId="0" applyFont="1" applyAlignment="1">
      <alignment horizontal="right" wrapText="1"/>
      <protection locked="0"/>
    </xf>
    <xf numFmtId="0" fontId="5" fillId="0" borderId="10" xfId="0" applyFont="1" applyBorder="1" applyAlignment="1" applyProtection="1">
      <alignment horizontal="center" vertical="center" wrapText="1"/>
    </xf>
    <xf numFmtId="0" fontId="5" fillId="0" borderId="10" xfId="0" applyFont="1" applyBorder="1" applyAlignment="1">
      <alignment horizontal="center" vertical="center" wrapText="1"/>
      <protection locked="0"/>
    </xf>
    <xf numFmtId="0" fontId="5" fillId="0" borderId="3" xfId="0" applyFont="1" applyBorder="1" applyAlignment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</xf>
    <xf numFmtId="0" fontId="5" fillId="0" borderId="11" xfId="0" applyFont="1" applyBorder="1" applyAlignment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center" vertical="center" wrapText="1"/>
    </xf>
    <xf numFmtId="0" fontId="5" fillId="0" borderId="12" xfId="0" applyFont="1" applyBorder="1" applyAlignment="1">
      <alignment horizontal="center" vertical="center"/>
      <protection locked="0"/>
    </xf>
    <xf numFmtId="0" fontId="5" fillId="0" borderId="12" xfId="0" applyFont="1" applyBorder="1" applyAlignment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</xf>
    <xf numFmtId="0" fontId="5" fillId="0" borderId="8" xfId="0" applyFont="1" applyBorder="1" applyAlignment="1">
      <alignment horizontal="center" vertical="center" wrapText="1"/>
      <protection locked="0"/>
    </xf>
    <xf numFmtId="0" fontId="5" fillId="0" borderId="7" xfId="0" applyFont="1" applyBorder="1" applyAlignment="1">
      <alignment horizontal="center" vertical="center" wrapText="1"/>
      <protection locked="0"/>
    </xf>
    <xf numFmtId="3" fontId="9" fillId="0" borderId="6" xfId="0" applyNumberFormat="1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left" vertical="center" wrapText="1"/>
    </xf>
    <xf numFmtId="0" fontId="4" fillId="0" borderId="8" xfId="0" applyFont="1" applyBorder="1" applyAlignment="1" applyProtection="1">
      <alignment horizontal="left" vertical="center" wrapText="1"/>
    </xf>
    <xf numFmtId="0" fontId="4" fillId="0" borderId="8" xfId="0" applyFont="1" applyBorder="1" applyAlignment="1">
      <alignment horizontal="left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</xf>
    <xf numFmtId="0" fontId="4" fillId="0" borderId="7" xfId="0" applyFont="1" applyBorder="1" applyAlignment="1">
      <alignment horizontal="center" vertical="top"/>
      <protection locked="0"/>
    </xf>
    <xf numFmtId="0" fontId="9" fillId="0" borderId="6" xfId="0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left" vertical="center" wrapText="1"/>
    </xf>
    <xf numFmtId="0" fontId="4" fillId="0" borderId="8" xfId="0" applyFont="1" applyFill="1" applyBorder="1" applyAlignment="1" applyProtection="1">
      <alignment horizontal="left" vertical="center" wrapText="1"/>
    </xf>
    <xf numFmtId="0" fontId="4" fillId="0" borderId="8" xfId="0" applyFont="1" applyFill="1" applyBorder="1" applyAlignment="1" applyProtection="1">
      <alignment horizontal="right" vertical="center"/>
    </xf>
    <xf numFmtId="176" fontId="7" fillId="0" borderId="7" xfId="0" applyNumberFormat="1" applyFont="1" applyFill="1" applyBorder="1" applyAlignment="1">
      <alignment horizontal="right" vertical="center"/>
      <protection locked="0"/>
    </xf>
    <xf numFmtId="0" fontId="4" fillId="0" borderId="6" xfId="0" applyFont="1" applyFill="1" applyBorder="1" applyAlignment="1" applyProtection="1">
      <alignment horizontal="left" vertical="center" wrapText="1" indent="3"/>
    </xf>
    <xf numFmtId="0" fontId="4" fillId="0" borderId="6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/>
    </xf>
    <xf numFmtId="0" fontId="11" fillId="0" borderId="0" xfId="0" applyFont="1" applyAlignment="1">
      <alignment horizontal="right"/>
      <protection locked="0"/>
    </xf>
    <xf numFmtId="49" fontId="11" fillId="0" borderId="0" xfId="0" applyNumberFormat="1" applyFont="1" applyAlignment="1">
      <protection locked="0"/>
    </xf>
    <xf numFmtId="0" fontId="1" fillId="0" borderId="0" xfId="0" applyFont="1" applyAlignment="1" applyProtection="1">
      <alignment horizontal="right"/>
    </xf>
    <xf numFmtId="0" fontId="2" fillId="0" borderId="0" xfId="0" applyFont="1" applyAlignment="1">
      <alignment horizontal="center" vertical="center" wrapText="1"/>
      <protection locked="0"/>
    </xf>
    <xf numFmtId="0" fontId="12" fillId="0" borderId="0" xfId="0" applyFont="1" applyAlignment="1">
      <alignment horizontal="center" vertical="center" wrapText="1"/>
      <protection locked="0"/>
    </xf>
    <xf numFmtId="0" fontId="12" fillId="0" borderId="0" xfId="0" applyFont="1" applyAlignment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  <protection locked="0"/>
    </xf>
    <xf numFmtId="49" fontId="5" fillId="0" borderId="10" xfId="0" applyNumberFormat="1" applyFont="1" applyBorder="1" applyAlignment="1">
      <alignment horizontal="center" vertical="center" wrapText="1"/>
      <protection locked="0"/>
    </xf>
    <xf numFmtId="0" fontId="5" fillId="0" borderId="10" xfId="0" applyFont="1" applyBorder="1" applyAlignment="1">
      <alignment horizontal="center" vertical="center"/>
      <protection locked="0"/>
    </xf>
    <xf numFmtId="0" fontId="5" fillId="0" borderId="6" xfId="0" applyFont="1" applyBorder="1" applyAlignment="1">
      <alignment horizontal="center" vertical="center"/>
      <protection locked="0"/>
    </xf>
    <xf numFmtId="49" fontId="5" fillId="0" borderId="8" xfId="0" applyNumberFormat="1" applyFont="1" applyBorder="1" applyAlignment="1">
      <alignment horizontal="center" vertical="center" wrapText="1"/>
      <protection locked="0"/>
    </xf>
    <xf numFmtId="0" fontId="5" fillId="0" borderId="8" xfId="0" applyFont="1" applyBorder="1" applyAlignment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</xf>
    <xf numFmtId="49" fontId="5" fillId="0" borderId="8" xfId="0" applyNumberFormat="1" applyFont="1" applyBorder="1" applyAlignment="1">
      <alignment horizontal="center" vertical="center"/>
      <protection locked="0"/>
    </xf>
    <xf numFmtId="0" fontId="4" fillId="0" borderId="6" xfId="0" applyFont="1" applyBorder="1" applyAlignment="1">
      <alignment horizontal="left" vertical="center" wrapText="1"/>
      <protection locked="0"/>
    </xf>
    <xf numFmtId="0" fontId="4" fillId="0" borderId="6" xfId="0" applyFont="1" applyBorder="1" applyAlignment="1">
      <alignment horizontal="center" vertical="center" wrapText="1"/>
      <protection locked="0"/>
    </xf>
    <xf numFmtId="49" fontId="1" fillId="0" borderId="7" xfId="0" applyNumberFormat="1" applyFont="1" applyBorder="1" applyAlignment="1" applyProtection="1">
      <alignment horizontal="center"/>
    </xf>
    <xf numFmtId="3" fontId="9" fillId="0" borderId="7" xfId="0" applyNumberFormat="1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left" vertical="center" wrapText="1" indent="2"/>
    </xf>
    <xf numFmtId="0" fontId="1" fillId="0" borderId="0" xfId="0" applyFont="1" applyProtection="1">
      <alignment vertical="top"/>
    </xf>
    <xf numFmtId="0" fontId="5" fillId="0" borderId="9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5" fillId="0" borderId="13" xfId="0" applyFont="1" applyBorder="1" applyAlignment="1">
      <alignment horizontal="center" vertical="center" wrapText="1"/>
      <protection locked="0"/>
    </xf>
    <xf numFmtId="0" fontId="5" fillId="0" borderId="5" xfId="0" applyFont="1" applyBorder="1" applyAlignment="1">
      <alignment horizontal="center" vertical="center"/>
      <protection locked="0"/>
    </xf>
    <xf numFmtId="3" fontId="6" fillId="0" borderId="7" xfId="0" applyNumberFormat="1" applyFont="1" applyBorder="1" applyAlignment="1" applyProtection="1">
      <alignment horizontal="center" vertical="center"/>
    </xf>
    <xf numFmtId="0" fontId="1" fillId="0" borderId="0" xfId="0" applyFont="1">
      <alignment vertical="top"/>
      <protection locked="0"/>
    </xf>
    <xf numFmtId="49" fontId="1" fillId="0" borderId="0" xfId="0" applyNumberFormat="1" applyFont="1" applyAlignment="1">
      <protection locked="0"/>
    </xf>
    <xf numFmtId="0" fontId="2" fillId="0" borderId="0" xfId="0" applyFont="1" applyAlignment="1">
      <alignment horizontal="center" vertical="center"/>
      <protection locked="0"/>
    </xf>
    <xf numFmtId="0" fontId="5" fillId="0" borderId="0" xfId="0" applyFont="1" applyAlignment="1">
      <alignment horizontal="left" vertical="center"/>
      <protection locked="0"/>
    </xf>
    <xf numFmtId="0" fontId="5" fillId="0" borderId="2" xfId="0" applyFont="1" applyBorder="1" applyAlignment="1">
      <alignment horizontal="center" vertical="center"/>
      <protection locked="0"/>
    </xf>
    <xf numFmtId="0" fontId="5" fillId="0" borderId="4" xfId="0" applyFont="1" applyBorder="1" applyAlignment="1">
      <alignment horizontal="center" vertical="center"/>
      <protection locked="0"/>
    </xf>
    <xf numFmtId="0" fontId="5" fillId="0" borderId="4" xfId="0" applyFont="1" applyBorder="1" applyAlignment="1">
      <alignment horizontal="center" vertical="center" wrapText="1"/>
      <protection locked="0"/>
    </xf>
    <xf numFmtId="0" fontId="5" fillId="0" borderId="2" xfId="0" applyFont="1" applyBorder="1" applyAlignment="1">
      <alignment horizontal="center" vertical="center" wrapText="1"/>
      <protection locked="0"/>
    </xf>
    <xf numFmtId="3" fontId="6" fillId="0" borderId="7" xfId="0" applyNumberFormat="1" applyFont="1" applyBorder="1" applyAlignment="1">
      <alignment horizontal="center" vertical="center"/>
      <protection locked="0"/>
    </xf>
    <xf numFmtId="0" fontId="4" fillId="0" borderId="7" xfId="0" applyFont="1" applyBorder="1" applyAlignment="1" applyProtection="1">
      <alignment horizontal="left" vertical="center"/>
    </xf>
    <xf numFmtId="0" fontId="1" fillId="0" borderId="0" xfId="0" applyFont="1" applyAlignment="1" applyProtection="1">
      <alignment horizontal="center"/>
    </xf>
    <xf numFmtId="0" fontId="13" fillId="0" borderId="0" xfId="0" applyFont="1" applyAlignment="1" applyProtection="1">
      <alignment horizontal="center" wrapText="1"/>
    </xf>
    <xf numFmtId="0" fontId="1" fillId="0" borderId="0" xfId="0" applyFont="1" applyAlignment="1" applyProtection="1">
      <alignment horizontal="center" wrapText="1"/>
    </xf>
    <xf numFmtId="0" fontId="14" fillId="0" borderId="6" xfId="0" applyFont="1" applyBorder="1" applyAlignment="1">
      <alignment horizontal="center" vertical="center" wrapText="1"/>
      <protection locked="0"/>
    </xf>
    <xf numFmtId="0" fontId="15" fillId="0" borderId="7" xfId="0" applyFont="1" applyBorder="1" applyAlignment="1">
      <alignment horizontal="center" vertical="center"/>
      <protection locked="0"/>
    </xf>
    <xf numFmtId="0" fontId="16" fillId="0" borderId="7" xfId="0" applyFont="1" applyBorder="1" applyAlignment="1" applyProtection="1">
      <alignment horizontal="center" vertical="center"/>
    </xf>
    <xf numFmtId="0" fontId="16" fillId="0" borderId="2" xfId="0" applyFont="1" applyBorder="1" applyAlignment="1" applyProtection="1">
      <alignment horizontal="center" vertical="center"/>
    </xf>
    <xf numFmtId="176" fontId="17" fillId="0" borderId="7" xfId="0" applyNumberFormat="1" applyFont="1" applyBorder="1" applyAlignment="1" applyProtection="1">
      <alignment horizontal="right" vertical="center"/>
    </xf>
    <xf numFmtId="176" fontId="17" fillId="0" borderId="7" xfId="0" applyNumberFormat="1" applyFont="1" applyBorder="1" applyAlignment="1" applyProtection="1">
      <alignment horizontal="center" vertical="center"/>
    </xf>
    <xf numFmtId="0" fontId="7" fillId="0" borderId="0" xfId="0" applyFont="1" applyAlignment="1">
      <alignment vertical="center"/>
      <protection locked="0"/>
    </xf>
    <xf numFmtId="49" fontId="1" fillId="0" borderId="0" xfId="0" applyNumberFormat="1" applyFont="1" applyAlignment="1" applyProtection="1">
      <alignment vertical="center"/>
    </xf>
    <xf numFmtId="49" fontId="5" fillId="0" borderId="2" xfId="0" applyNumberFormat="1" applyFont="1" applyBorder="1" applyAlignment="1" applyProtection="1">
      <alignment horizontal="center" vertical="center" wrapText="1"/>
    </xf>
    <xf numFmtId="49" fontId="5" fillId="0" borderId="4" xfId="0" applyNumberFormat="1" applyFont="1" applyBorder="1" applyAlignment="1" applyProtection="1">
      <alignment horizontal="center" vertical="center" wrapText="1"/>
    </xf>
    <xf numFmtId="49" fontId="5" fillId="0" borderId="7" xfId="0" applyNumberFormat="1" applyFont="1" applyBorder="1" applyAlignment="1" applyProtection="1">
      <alignment horizontal="center" vertical="center"/>
    </xf>
    <xf numFmtId="49" fontId="9" fillId="0" borderId="7" xfId="0" applyNumberFormat="1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49" fontId="9" fillId="0" borderId="7" xfId="0" applyNumberFormat="1" applyFont="1" applyBorder="1" applyAlignment="1">
      <alignment horizontal="center" vertical="center"/>
      <protection locked="0"/>
    </xf>
    <xf numFmtId="0" fontId="4" fillId="0" borderId="7" xfId="0" applyFont="1" applyBorder="1" applyAlignment="1" applyProtection="1">
      <alignment horizontal="left" vertical="center" wrapText="1" indent="1"/>
    </xf>
    <xf numFmtId="0" fontId="18" fillId="0" borderId="0" xfId="0" applyFont="1" applyAlignment="1" applyProtection="1">
      <alignment horizontal="center" vertical="center"/>
    </xf>
    <xf numFmtId="0" fontId="19" fillId="0" borderId="0" xfId="0" applyFont="1" applyAlignment="1" applyProtection="1">
      <alignment horizontal="center" vertical="center"/>
    </xf>
    <xf numFmtId="0" fontId="4" fillId="0" borderId="7" xfId="0" applyFont="1" applyBorder="1" applyAlignment="1" applyProtection="1">
      <alignment vertical="center"/>
    </xf>
    <xf numFmtId="0" fontId="4" fillId="0" borderId="7" xfId="0" applyFont="1" applyBorder="1" applyAlignment="1">
      <alignment vertical="center"/>
      <protection locked="0"/>
    </xf>
    <xf numFmtId="0" fontId="20" fillId="0" borderId="7" xfId="0" applyFont="1" applyBorder="1" applyAlignment="1" applyProtection="1">
      <alignment horizontal="center" vertical="center"/>
    </xf>
    <xf numFmtId="0" fontId="7" fillId="0" borderId="7" xfId="0" applyFont="1" applyBorder="1" applyAlignment="1">
      <alignment horizontal="left" vertical="center"/>
      <protection locked="0"/>
    </xf>
    <xf numFmtId="0" fontId="20" fillId="0" borderId="7" xfId="0" applyFont="1" applyBorder="1" applyAlignment="1">
      <alignment horizontal="center" vertical="center"/>
      <protection locked="0"/>
    </xf>
    <xf numFmtId="0" fontId="7" fillId="0" borderId="7" xfId="0" applyFont="1" applyBorder="1">
      <alignment vertical="top"/>
      <protection locked="0"/>
    </xf>
    <xf numFmtId="176" fontId="21" fillId="0" borderId="7" xfId="0" applyNumberFormat="1" applyFont="1" applyBorder="1" applyAlignment="1">
      <alignment horizontal="right" vertical="center"/>
      <protection locked="0"/>
    </xf>
    <xf numFmtId="0" fontId="22" fillId="0" borderId="0" xfId="0" applyFont="1" applyProtection="1">
      <alignment vertical="top"/>
    </xf>
    <xf numFmtId="0" fontId="23" fillId="0" borderId="0" xfId="0" applyFont="1" applyAlignment="1" applyProtection="1">
      <alignment horizontal="center" vertical="center"/>
    </xf>
    <xf numFmtId="0" fontId="4" fillId="0" borderId="0" xfId="0" applyFont="1" applyAlignment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 wrapText="1"/>
    </xf>
    <xf numFmtId="0" fontId="24" fillId="0" borderId="0" xfId="0" applyFont="1" applyAlignment="1" applyProtection="1"/>
    <xf numFmtId="3" fontId="5" fillId="0" borderId="7" xfId="0" applyNumberFormat="1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left" vertical="center" indent="1"/>
    </xf>
    <xf numFmtId="0" fontId="7" fillId="0" borderId="7" xfId="0" applyFont="1" applyBorder="1" applyAlignment="1">
      <alignment horizontal="left" vertical="center" indent="2"/>
      <protection locked="0"/>
    </xf>
    <xf numFmtId="0" fontId="7" fillId="0" borderId="7" xfId="0" applyFont="1" applyBorder="1" applyAlignment="1" applyProtection="1">
      <alignment horizontal="left" vertical="center" indent="2"/>
    </xf>
    <xf numFmtId="0" fontId="7" fillId="0" borderId="2" xfId="0" applyFont="1" applyBorder="1" applyAlignment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</xf>
    <xf numFmtId="0" fontId="25" fillId="0" borderId="0" xfId="0" applyFont="1" applyAlignment="1" applyProtection="1">
      <alignment horizontal="center" vertical="center"/>
    </xf>
    <xf numFmtId="0" fontId="25" fillId="0" borderId="0" xfId="0" applyFont="1" applyAlignment="1">
      <alignment horizontal="center" vertical="center"/>
      <protection locked="0"/>
    </xf>
    <xf numFmtId="0" fontId="5" fillId="0" borderId="0" xfId="0" applyFont="1" applyAlignment="1" applyProtection="1">
      <alignment vertical="center"/>
    </xf>
    <xf numFmtId="0" fontId="5" fillId="0" borderId="0" xfId="0" applyFont="1" applyAlignment="1">
      <alignment vertical="center"/>
      <protection locked="0"/>
    </xf>
    <xf numFmtId="0" fontId="6" fillId="0" borderId="1" xfId="0" applyFont="1" applyBorder="1" applyAlignment="1">
      <alignment horizontal="center" vertical="center" wrapText="1"/>
      <protection locked="0"/>
    </xf>
    <xf numFmtId="0" fontId="6" fillId="0" borderId="10" xfId="0" applyFont="1" applyBorder="1" applyAlignment="1">
      <alignment horizontal="center" vertical="center" wrapText="1"/>
      <protection locked="0"/>
    </xf>
    <xf numFmtId="0" fontId="6" fillId="0" borderId="3" xfId="0" applyFont="1" applyBorder="1" applyAlignment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1" xfId="0" applyFont="1" applyBorder="1" applyAlignment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</xf>
    <xf numFmtId="0" fontId="6" fillId="0" borderId="8" xfId="0" applyFont="1" applyBorder="1" applyAlignment="1">
      <alignment horizontal="center" vertical="center"/>
      <protection locked="0"/>
    </xf>
    <xf numFmtId="0" fontId="4" fillId="0" borderId="6" xfId="0" applyFont="1" applyBorder="1" applyAlignment="1" applyProtection="1">
      <alignment vertical="center" wrapText="1"/>
    </xf>
    <xf numFmtId="0" fontId="4" fillId="0" borderId="8" xfId="0" applyFont="1" applyBorder="1" applyAlignment="1" applyProtection="1">
      <alignment vertical="center" wrapText="1"/>
    </xf>
    <xf numFmtId="0" fontId="4" fillId="0" borderId="6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/>
    </xf>
    <xf numFmtId="0" fontId="26" fillId="0" borderId="0" xfId="0" applyFont="1" applyAlignment="1" applyProtection="1">
      <alignment horizontal="center" vertical="top"/>
    </xf>
    <xf numFmtId="0" fontId="27" fillId="0" borderId="0" xfId="0" applyFont="1" applyAlignment="1" applyProtection="1">
      <alignment horizontal="center" vertical="center"/>
    </xf>
    <xf numFmtId="0" fontId="7" fillId="0" borderId="4" xfId="0" applyFont="1" applyBorder="1" applyAlignment="1">
      <alignment horizontal="left" vertical="center"/>
      <protection locked="0"/>
    </xf>
    <xf numFmtId="0" fontId="7" fillId="0" borderId="6" xfId="0" applyFont="1" applyBorder="1" applyAlignment="1">
      <alignment horizontal="left" vertical="center"/>
      <protection locked="0"/>
    </xf>
    <xf numFmtId="0" fontId="7" fillId="0" borderId="8" xfId="0" applyFont="1" applyBorder="1" applyAlignment="1">
      <alignment horizontal="left" vertical="center"/>
      <protection locked="0"/>
    </xf>
    <xf numFmtId="0" fontId="28" fillId="0" borderId="6" xfId="0" applyFont="1" applyBorder="1" applyAlignment="1">
      <alignment vertical="center"/>
      <protection locked="0"/>
    </xf>
    <xf numFmtId="0" fontId="21" fillId="0" borderId="6" xfId="0" applyFont="1" applyBorder="1" applyAlignment="1">
      <alignment horizontal="center" vertical="center"/>
      <protection locked="0"/>
    </xf>
    <xf numFmtId="0" fontId="20" fillId="0" borderId="6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left" vertical="center"/>
    </xf>
    <xf numFmtId="0" fontId="20" fillId="0" borderId="6" xfId="0" applyFont="1" applyBorder="1" applyAlignment="1">
      <alignment horizontal="center" vertical="center"/>
      <protection locked="0"/>
    </xf>
    <xf numFmtId="0" fontId="4" fillId="0" borderId="7" xfId="0" applyFont="1" applyBorder="1" applyAlignment="1" applyProtection="1" quotePrefix="1">
      <alignment horizontal="left" vertical="center" indent="1"/>
    </xf>
    <xf numFmtId="0" fontId="7" fillId="0" borderId="7" xfId="0" applyFont="1" applyBorder="1" applyAlignment="1" quotePrefix="1">
      <alignment horizontal="left" vertical="center" indent="2"/>
      <protection locked="0"/>
    </xf>
    <xf numFmtId="0" fontId="7" fillId="0" borderId="7" xfId="0" applyFont="1" applyBorder="1" applyAlignment="1" applyProtection="1" quotePrefix="1">
      <alignment horizontal="left" vertical="center" indent="2"/>
    </xf>
    <xf numFmtId="0" fontId="4" fillId="0" borderId="7" xfId="0" applyFont="1" applyBorder="1" applyAlignment="1" applyProtection="1" quotePrefix="1">
      <alignment horizontal="left" vertical="center" wrapText="1" indent="2"/>
    </xf>
    <xf numFmtId="0" fontId="4" fillId="0" borderId="6" xfId="0" applyFont="1" applyFill="1" applyBorder="1" applyAlignment="1" applyProtection="1" quotePrefix="1">
      <alignment horizontal="left" vertical="center" wrapText="1" indent="3"/>
    </xf>
    <xf numFmtId="0" fontId="4" fillId="0" borderId="7" xfId="0" applyFont="1" applyBorder="1" applyAlignment="1" applyProtection="1" quotePrefix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umberStyle" xfId="49"/>
    <cellStyle name="TextStyle" xfId="50"/>
    <cellStyle name="MoneyStyle" xfId="51"/>
    <cellStyle name="TimeStyle" xfId="52"/>
    <cellStyle name="DateStyle" xfId="53"/>
    <cellStyle name="DateTimeStyle" xfId="54"/>
    <cellStyle name="PercentStyle" xfId="55"/>
    <cellStyle name="IntegralNumberStyle" xfId="56"/>
    <cellStyle name="Normal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'Calibri Light'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8"/>
  <sheetViews>
    <sheetView showZeros="0" workbookViewId="0">
      <selection activeCell="A1" sqref="A1"/>
    </sheetView>
  </sheetViews>
  <sheetFormatPr defaultColWidth="9.14285714285714" defaultRowHeight="12" customHeight="1" outlineLevelCol="3"/>
  <cols>
    <col min="1" max="1" width="31.8571428571429" customWidth="1"/>
    <col min="2" max="2" width="35.5714285714286" customWidth="1"/>
    <col min="3" max="3" width="36.5714285714286" customWidth="1"/>
    <col min="4" max="4" width="33.8571428571429" customWidth="1"/>
  </cols>
  <sheetData>
    <row r="1" ht="15" customHeight="1" spans="1:4">
      <c r="D1" s="32" t="s">
        <v>0</v>
      </c>
    </row>
    <row r="2" ht="36" customHeight="1" spans="1:4">
      <c r="A2" s="4" t="str">
        <f>"2026"&amp;"年部门财务收支预算总表"</f>
        <v>2026年部门财务收支预算总表</v>
      </c>
      <c r="B2" s="196"/>
      <c r="C2" s="196"/>
      <c r="D2" s="196"/>
    </row>
    <row r="3" ht="18.75" customHeight="1" spans="1:4">
      <c r="A3" s="34" t="str">
        <f>"单位名称："&amp;"临沧市中医医院"</f>
        <v>单位名称：临沧市中医医院</v>
      </c>
      <c r="B3" s="197"/>
      <c r="C3" s="197"/>
      <c r="D3" s="32" t="s">
        <v>1</v>
      </c>
    </row>
    <row r="4" ht="18.75" customHeight="1" spans="1:4">
      <c r="A4" s="11" t="s">
        <v>2</v>
      </c>
      <c r="B4" s="13"/>
      <c r="C4" s="11" t="s">
        <v>3</v>
      </c>
      <c r="D4" s="13"/>
    </row>
    <row r="5" ht="18.75" customHeight="1" spans="1:4">
      <c r="A5" s="27" t="s">
        <v>4</v>
      </c>
      <c r="B5" s="27" t="str">
        <f>"2026"&amp;"年预算数"</f>
        <v>2026年预算数</v>
      </c>
      <c r="C5" s="27" t="s">
        <v>5</v>
      </c>
      <c r="D5" s="27" t="str">
        <f>"2026"&amp;"年预算数"</f>
        <v>2026年预算数</v>
      </c>
    </row>
    <row r="6" ht="18.75" customHeight="1" spans="1:4">
      <c r="A6" s="29"/>
      <c r="B6" s="29"/>
      <c r="C6" s="29"/>
      <c r="D6" s="29"/>
    </row>
    <row r="7" ht="18.75" customHeight="1" spans="1:4">
      <c r="A7" s="134" t="s">
        <v>6</v>
      </c>
      <c r="B7" s="23">
        <v>26791900</v>
      </c>
      <c r="C7" s="134" t="s">
        <v>7</v>
      </c>
      <c r="D7" s="23"/>
    </row>
    <row r="8" ht="18.75" customHeight="1" spans="1:4">
      <c r="A8" s="134" t="s">
        <v>8</v>
      </c>
      <c r="B8" s="23"/>
      <c r="C8" s="134" t="s">
        <v>9</v>
      </c>
      <c r="D8" s="23"/>
    </row>
    <row r="9" ht="18.75" customHeight="1" spans="1:4">
      <c r="A9" s="134" t="s">
        <v>10</v>
      </c>
      <c r="B9" s="23"/>
      <c r="C9" s="134" t="s">
        <v>11</v>
      </c>
      <c r="D9" s="23"/>
    </row>
    <row r="10" ht="18.75" customHeight="1" spans="1:4">
      <c r="A10" s="134" t="s">
        <v>12</v>
      </c>
      <c r="B10" s="23"/>
      <c r="C10" s="134" t="s">
        <v>13</v>
      </c>
      <c r="D10" s="23"/>
    </row>
    <row r="11" ht="18.75" customHeight="1" spans="1:4">
      <c r="A11" s="158" t="s">
        <v>14</v>
      </c>
      <c r="B11" s="23">
        <v>140000000</v>
      </c>
      <c r="C11" s="198" t="s">
        <v>15</v>
      </c>
      <c r="D11" s="23"/>
    </row>
    <row r="12" ht="18.75" customHeight="1" spans="1:4">
      <c r="A12" s="199" t="s">
        <v>16</v>
      </c>
      <c r="B12" s="23">
        <v>140000000</v>
      </c>
      <c r="C12" s="200" t="s">
        <v>17</v>
      </c>
      <c r="D12" s="23"/>
    </row>
    <row r="13" ht="18.75" customHeight="1" spans="1:4">
      <c r="A13" s="199" t="s">
        <v>18</v>
      </c>
      <c r="B13" s="23"/>
      <c r="C13" s="200" t="s">
        <v>19</v>
      </c>
      <c r="D13" s="23"/>
    </row>
    <row r="14" ht="18.75" customHeight="1" spans="1:4">
      <c r="A14" s="199" t="s">
        <v>20</v>
      </c>
      <c r="B14" s="23"/>
      <c r="C14" s="200" t="s">
        <v>21</v>
      </c>
      <c r="D14" s="23">
        <v>3770566.88</v>
      </c>
    </row>
    <row r="15" ht="18.75" customHeight="1" spans="1:4">
      <c r="A15" s="199" t="s">
        <v>22</v>
      </c>
      <c r="B15" s="23"/>
      <c r="C15" s="200" t="s">
        <v>23</v>
      </c>
      <c r="D15" s="23">
        <v>155895333.12</v>
      </c>
    </row>
    <row r="16" ht="18.75" customHeight="1" spans="1:4">
      <c r="A16" s="199" t="s">
        <v>24</v>
      </c>
      <c r="B16" s="23"/>
      <c r="C16" s="199" t="s">
        <v>25</v>
      </c>
      <c r="D16" s="23"/>
    </row>
    <row r="17" ht="18.75" customHeight="1" spans="1:4">
      <c r="A17" s="199" t="s">
        <v>26</v>
      </c>
      <c r="B17" s="23" t="s">
        <v>27</v>
      </c>
      <c r="C17" s="199" t="s">
        <v>28</v>
      </c>
      <c r="D17" s="23"/>
    </row>
    <row r="18" ht="18.75" customHeight="1" spans="1:4">
      <c r="A18" s="201" t="s">
        <v>26</v>
      </c>
      <c r="B18" s="23"/>
      <c r="C18" s="200" t="s">
        <v>29</v>
      </c>
      <c r="D18" s="23"/>
    </row>
    <row r="19" ht="18.75" customHeight="1" spans="1:4">
      <c r="A19" s="201" t="s">
        <v>26</v>
      </c>
      <c r="B19" s="23"/>
      <c r="C19" s="200" t="s">
        <v>30</v>
      </c>
      <c r="D19" s="23"/>
    </row>
    <row r="20" ht="18.75" customHeight="1" spans="1:4">
      <c r="A20" s="201" t="s">
        <v>26</v>
      </c>
      <c r="B20" s="23"/>
      <c r="C20" s="200" t="s">
        <v>31</v>
      </c>
      <c r="D20" s="23"/>
    </row>
    <row r="21" ht="18.75" customHeight="1" spans="1:4">
      <c r="A21" s="201" t="s">
        <v>26</v>
      </c>
      <c r="B21" s="23"/>
      <c r="C21" s="200" t="s">
        <v>32</v>
      </c>
      <c r="D21" s="23"/>
    </row>
    <row r="22" ht="18.75" customHeight="1" spans="1:4">
      <c r="A22" s="201" t="s">
        <v>26</v>
      </c>
      <c r="B22" s="23"/>
      <c r="C22" s="200" t="s">
        <v>33</v>
      </c>
      <c r="D22" s="23"/>
    </row>
    <row r="23" ht="18.75" customHeight="1" spans="1:4">
      <c r="A23" s="201" t="s">
        <v>26</v>
      </c>
      <c r="B23" s="23"/>
      <c r="C23" s="200" t="s">
        <v>34</v>
      </c>
      <c r="D23" s="23"/>
    </row>
    <row r="24" ht="18.75" customHeight="1" spans="1:4">
      <c r="A24" s="201" t="s">
        <v>26</v>
      </c>
      <c r="B24" s="23"/>
      <c r="C24" s="200" t="s">
        <v>35</v>
      </c>
      <c r="D24" s="23"/>
    </row>
    <row r="25" ht="18.75" customHeight="1" spans="1:4">
      <c r="A25" s="201" t="s">
        <v>26</v>
      </c>
      <c r="B25" s="23"/>
      <c r="C25" s="200" t="s">
        <v>36</v>
      </c>
      <c r="D25" s="23"/>
    </row>
    <row r="26" ht="18.75" customHeight="1" spans="1:4">
      <c r="A26" s="201" t="s">
        <v>26</v>
      </c>
      <c r="B26" s="23"/>
      <c r="C26" s="200" t="s">
        <v>37</v>
      </c>
      <c r="D26" s="23"/>
    </row>
    <row r="27" ht="18.75" customHeight="1" spans="1:4">
      <c r="A27" s="201" t="s">
        <v>26</v>
      </c>
      <c r="B27" s="23"/>
      <c r="C27" s="200" t="s">
        <v>38</v>
      </c>
      <c r="D27" s="23"/>
    </row>
    <row r="28" ht="18.75" customHeight="1" spans="1:4">
      <c r="A28" s="201" t="s">
        <v>26</v>
      </c>
      <c r="B28" s="23"/>
      <c r="C28" s="200" t="s">
        <v>39</v>
      </c>
      <c r="D28" s="23"/>
    </row>
    <row r="29" ht="18.75" customHeight="1" spans="1:4">
      <c r="A29" s="201" t="s">
        <v>26</v>
      </c>
      <c r="B29" s="23"/>
      <c r="C29" s="200" t="s">
        <v>40</v>
      </c>
      <c r="D29" s="23"/>
    </row>
    <row r="30" ht="18.75" customHeight="1" spans="1:4">
      <c r="A30" s="202" t="s">
        <v>26</v>
      </c>
      <c r="B30" s="23"/>
      <c r="C30" s="199" t="s">
        <v>41</v>
      </c>
      <c r="D30" s="23"/>
    </row>
    <row r="31" ht="18.75" customHeight="1" spans="1:4">
      <c r="A31" s="202" t="s">
        <v>26</v>
      </c>
      <c r="B31" s="23"/>
      <c r="C31" s="199" t="s">
        <v>42</v>
      </c>
      <c r="D31" s="23"/>
    </row>
    <row r="32" ht="18.75" customHeight="1" spans="1:4">
      <c r="A32" s="202" t="s">
        <v>26</v>
      </c>
      <c r="B32" s="23"/>
      <c r="C32" s="199" t="s">
        <v>43</v>
      </c>
      <c r="D32" s="23">
        <v>5450000</v>
      </c>
    </row>
    <row r="33" ht="18.75" customHeight="1" spans="1:4">
      <c r="A33" s="203"/>
      <c r="B33" s="161"/>
      <c r="C33" s="199" t="s">
        <v>44</v>
      </c>
      <c r="D33" s="23"/>
    </row>
    <row r="34" ht="18.75" customHeight="1" spans="1:4">
      <c r="A34" s="203" t="s">
        <v>45</v>
      </c>
      <c r="B34" s="161">
        <f>SUM(B7:B11)</f>
        <v>166791900</v>
      </c>
      <c r="C34" s="157" t="s">
        <v>46</v>
      </c>
      <c r="D34" s="161">
        <v>165115900</v>
      </c>
    </row>
    <row r="35" ht="18.75" customHeight="1" spans="1:4">
      <c r="A35" s="204" t="s">
        <v>47</v>
      </c>
      <c r="B35" s="23"/>
      <c r="C35" s="134" t="s">
        <v>48</v>
      </c>
      <c r="D35" s="23">
        <v>1676000</v>
      </c>
    </row>
    <row r="36" ht="18.75" customHeight="1" spans="1:4">
      <c r="A36" s="204" t="s">
        <v>49</v>
      </c>
      <c r="B36" s="23"/>
      <c r="C36" s="134" t="s">
        <v>49</v>
      </c>
      <c r="D36" s="23"/>
    </row>
    <row r="37" ht="18.75" customHeight="1" spans="1:4">
      <c r="A37" s="204" t="s">
        <v>50</v>
      </c>
      <c r="B37" s="23">
        <f>B35-B36</f>
        <v>0</v>
      </c>
      <c r="C37" s="134" t="s">
        <v>50</v>
      </c>
      <c r="D37" s="23">
        <v>1676000</v>
      </c>
    </row>
    <row r="38" ht="18.75" customHeight="1" spans="1:4">
      <c r="A38" s="205" t="s">
        <v>51</v>
      </c>
      <c r="B38" s="161">
        <f t="shared" ref="B38:D38" si="0">B34+B35</f>
        <v>166791900</v>
      </c>
      <c r="C38" s="157" t="s">
        <v>52</v>
      </c>
      <c r="D38" s="161">
        <f t="shared" si="0"/>
        <v>166791900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9" right="0.39" top="0.51" bottom="0.51" header="0.31" footer="0.31"/>
  <pageSetup paperSize="9" scale="7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S9"/>
  <sheetViews>
    <sheetView showZeros="0" workbookViewId="0">
      <selection activeCell="A1" sqref="A1"/>
    </sheetView>
  </sheetViews>
  <sheetFormatPr defaultColWidth="9.14285714285714" defaultRowHeight="14.25" customHeight="1"/>
  <cols>
    <col min="1" max="1" width="21.1428571428571" customWidth="1"/>
    <col min="2" max="2" width="35.2857142857143" customWidth="1"/>
    <col min="3" max="8" width="20.4285714285714" customWidth="1"/>
    <col min="9" max="11" width="20.5714285714286" customWidth="1"/>
    <col min="12" max="12" width="20.4285714285714" customWidth="1"/>
    <col min="13" max="13" width="20.5714285714286" customWidth="1"/>
    <col min="14" max="19" width="20.4285714285714" customWidth="1"/>
  </cols>
  <sheetData>
    <row r="1" ht="19.5" customHeight="1" spans="1:19">
      <c r="J1" s="162"/>
      <c r="O1" s="65"/>
      <c r="P1" s="65"/>
      <c r="Q1" s="65"/>
      <c r="R1" s="65"/>
      <c r="S1" s="26" t="s">
        <v>53</v>
      </c>
    </row>
    <row r="2" ht="57.75" customHeight="1" spans="1:19">
      <c r="A2" s="127" t="str">
        <f>"2026"&amp;"年部门收入预算表"</f>
        <v>2026年部门收入预算表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  <c r="O2" s="174"/>
      <c r="P2" s="174"/>
      <c r="Q2" s="174"/>
      <c r="R2" s="174"/>
      <c r="S2" s="174"/>
    </row>
    <row r="3" ht="18.75" customHeight="1" spans="1:19">
      <c r="A3" s="34" t="str">
        <f>"单位名称："&amp;"临沧市中医医院"</f>
        <v>单位名称：临沧市中医医院</v>
      </c>
      <c r="B3" s="175"/>
      <c r="C3" s="175"/>
      <c r="D3" s="175"/>
      <c r="E3" s="175"/>
      <c r="F3" s="175"/>
      <c r="G3" s="175"/>
      <c r="H3" s="175"/>
      <c r="I3" s="175"/>
      <c r="J3" s="176"/>
      <c r="K3" s="175"/>
      <c r="L3" s="175"/>
      <c r="M3" s="175"/>
      <c r="N3" s="175"/>
      <c r="O3" s="176"/>
      <c r="P3" s="176"/>
      <c r="Q3" s="176"/>
      <c r="R3" s="176"/>
      <c r="S3" s="26" t="s">
        <v>1</v>
      </c>
    </row>
    <row r="4" ht="18.75" customHeight="1" spans="1:19">
      <c r="A4" s="177" t="s">
        <v>54</v>
      </c>
      <c r="B4" s="178" t="s">
        <v>55</v>
      </c>
      <c r="C4" s="178" t="s">
        <v>56</v>
      </c>
      <c r="D4" s="179" t="s">
        <v>57</v>
      </c>
      <c r="E4" s="180"/>
      <c r="F4" s="180"/>
      <c r="G4" s="180"/>
      <c r="H4" s="180"/>
      <c r="I4" s="180"/>
      <c r="J4" s="181"/>
      <c r="K4" s="180"/>
      <c r="L4" s="180"/>
      <c r="M4" s="180"/>
      <c r="N4" s="182"/>
      <c r="O4" s="179" t="s">
        <v>47</v>
      </c>
      <c r="P4" s="179"/>
      <c r="Q4" s="179"/>
      <c r="R4" s="179"/>
      <c r="S4" s="183"/>
    </row>
    <row r="5" ht="18.75" customHeight="1" spans="1:19">
      <c r="A5" s="184"/>
      <c r="B5" s="185"/>
      <c r="C5" s="185"/>
      <c r="D5" s="186" t="s">
        <v>58</v>
      </c>
      <c r="E5" s="186" t="s">
        <v>59</v>
      </c>
      <c r="F5" s="186" t="s">
        <v>60</v>
      </c>
      <c r="G5" s="186" t="s">
        <v>61</v>
      </c>
      <c r="H5" s="186" t="s">
        <v>62</v>
      </c>
      <c r="I5" s="187" t="s">
        <v>63</v>
      </c>
      <c r="J5" s="187"/>
      <c r="K5" s="187"/>
      <c r="L5" s="187"/>
      <c r="M5" s="187"/>
      <c r="N5" s="188"/>
      <c r="O5" s="186" t="s">
        <v>58</v>
      </c>
      <c r="P5" s="186" t="s">
        <v>59</v>
      </c>
      <c r="Q5" s="186" t="s">
        <v>60</v>
      </c>
      <c r="R5" s="186" t="s">
        <v>61</v>
      </c>
      <c r="S5" s="186" t="s">
        <v>64</v>
      </c>
    </row>
    <row r="6" ht="18.75" customHeight="1" spans="1:19">
      <c r="A6" s="189"/>
      <c r="B6" s="190"/>
      <c r="C6" s="190"/>
      <c r="D6" s="188"/>
      <c r="E6" s="188"/>
      <c r="F6" s="188"/>
      <c r="G6" s="188"/>
      <c r="H6" s="188"/>
      <c r="I6" s="190" t="s">
        <v>58</v>
      </c>
      <c r="J6" s="190" t="s">
        <v>65</v>
      </c>
      <c r="K6" s="190" t="s">
        <v>66</v>
      </c>
      <c r="L6" s="190" t="s">
        <v>67</v>
      </c>
      <c r="M6" s="190" t="s">
        <v>68</v>
      </c>
      <c r="N6" s="190" t="s">
        <v>69</v>
      </c>
      <c r="O6" s="191"/>
      <c r="P6" s="191"/>
      <c r="Q6" s="191"/>
      <c r="R6" s="191"/>
      <c r="S6" s="188"/>
    </row>
    <row r="7" ht="18.75" customHeight="1" spans="1:19">
      <c r="A7" s="150">
        <v>1</v>
      </c>
      <c r="B7" s="150">
        <v>2</v>
      </c>
      <c r="C7" s="150">
        <v>3</v>
      </c>
      <c r="D7" s="150">
        <v>4</v>
      </c>
      <c r="E7" s="150">
        <v>5</v>
      </c>
      <c r="F7" s="150">
        <v>6</v>
      </c>
      <c r="G7" s="150">
        <v>7</v>
      </c>
      <c r="H7" s="150">
        <v>8</v>
      </c>
      <c r="I7" s="150">
        <v>9</v>
      </c>
      <c r="J7" s="150">
        <v>10</v>
      </c>
      <c r="K7" s="150">
        <v>11</v>
      </c>
      <c r="L7" s="150">
        <v>12</v>
      </c>
      <c r="M7" s="150">
        <v>13</v>
      </c>
      <c r="N7" s="150">
        <v>14</v>
      </c>
      <c r="O7" s="150">
        <v>15</v>
      </c>
      <c r="P7" s="150">
        <v>16</v>
      </c>
      <c r="Q7" s="150">
        <v>17</v>
      </c>
      <c r="R7" s="150">
        <v>18</v>
      </c>
      <c r="S7" s="150">
        <v>19</v>
      </c>
    </row>
    <row r="8" ht="18.75" customHeight="1" spans="1:19">
      <c r="A8" s="192" t="s">
        <v>70</v>
      </c>
      <c r="B8" s="193" t="s">
        <v>71</v>
      </c>
      <c r="C8" s="23">
        <v>166791900</v>
      </c>
      <c r="D8" s="23">
        <v>166791900</v>
      </c>
      <c r="E8" s="23">
        <v>26791900</v>
      </c>
      <c r="F8" s="23"/>
      <c r="G8" s="23"/>
      <c r="H8" s="23"/>
      <c r="I8" s="23">
        <v>140000000</v>
      </c>
      <c r="J8" s="23">
        <v>140000000</v>
      </c>
      <c r="K8" s="23"/>
      <c r="L8" s="23"/>
      <c r="M8" s="23"/>
      <c r="N8" s="23"/>
      <c r="O8" s="23"/>
      <c r="P8" s="23"/>
      <c r="Q8" s="23"/>
      <c r="R8" s="23"/>
      <c r="S8" s="23"/>
    </row>
    <row r="9" ht="18.75" customHeight="1" spans="1:19">
      <c r="A9" s="194" t="s">
        <v>56</v>
      </c>
      <c r="B9" s="195"/>
      <c r="C9" s="23">
        <v>166791900</v>
      </c>
      <c r="D9" s="23">
        <v>166791900</v>
      </c>
      <c r="E9" s="23">
        <v>26791900</v>
      </c>
      <c r="F9" s="23"/>
      <c r="G9" s="23"/>
      <c r="H9" s="23"/>
      <c r="I9" s="23">
        <v>140000000</v>
      </c>
      <c r="J9" s="23">
        <v>140000000</v>
      </c>
      <c r="K9" s="23"/>
      <c r="L9" s="23"/>
      <c r="M9" s="23"/>
      <c r="N9" s="23"/>
      <c r="O9" s="23"/>
      <c r="P9" s="23"/>
      <c r="Q9" s="23"/>
      <c r="R9" s="23"/>
      <c r="S9" s="23"/>
    </row>
  </sheetData>
  <mergeCells count="19">
    <mergeCell ref="A2:S2"/>
    <mergeCell ref="A3:D3"/>
    <mergeCell ref="D4:N4"/>
    <mergeCell ref="O4:S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rintOptions horizontalCentered="1"/>
  <pageMargins left="0.39" right="0.39" top="0.51" bottom="0.51" header="0.31" footer="0.31"/>
  <pageSetup paperSize="9" scale="56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O23"/>
  <sheetViews>
    <sheetView showZeros="0" workbookViewId="0">
      <selection activeCell="A1" sqref="A1"/>
    </sheetView>
  </sheetViews>
  <sheetFormatPr defaultColWidth="9.14285714285714" defaultRowHeight="14.25" customHeight="1"/>
  <cols>
    <col min="1" max="1" width="14.2857142857143" customWidth="1"/>
    <col min="2" max="2" width="37.7047619047619" customWidth="1"/>
    <col min="3" max="6" width="19.1428571428571" customWidth="1"/>
    <col min="7" max="8" width="19" customWidth="1"/>
    <col min="9" max="9" width="18.8571428571429" customWidth="1"/>
    <col min="10" max="11" width="19" customWidth="1"/>
    <col min="12" max="14" width="18.8571428571429" customWidth="1"/>
    <col min="15" max="15" width="19" customWidth="1"/>
  </cols>
  <sheetData>
    <row r="1" ht="19.5" customHeight="1" spans="1:15">
      <c r="D1" s="162"/>
      <c r="H1" s="162"/>
      <c r="J1" s="162"/>
      <c r="O1" s="32" t="s">
        <v>72</v>
      </c>
    </row>
    <row r="2" ht="42" customHeight="1" spans="1:15">
      <c r="A2" s="4" t="str">
        <f>"2026"&amp;"年部门支出预算表"</f>
        <v>2026年部门支出预算表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ht="18.75" customHeight="1" spans="1:15">
      <c r="A3" s="164" t="str">
        <f>"单位名称："&amp;"临沧市中医医院"</f>
        <v>单位名称：临沧市中医医院</v>
      </c>
      <c r="B3" s="165"/>
      <c r="C3" s="59"/>
      <c r="D3" s="2"/>
      <c r="E3" s="59"/>
      <c r="F3" s="59"/>
      <c r="G3" s="59"/>
      <c r="H3" s="2"/>
      <c r="I3" s="59"/>
      <c r="J3" s="2"/>
      <c r="K3" s="59"/>
      <c r="L3" s="59"/>
      <c r="M3" s="166"/>
      <c r="N3" s="166"/>
      <c r="O3" s="32" t="s">
        <v>1</v>
      </c>
    </row>
    <row r="4" ht="18.75" customHeight="1" spans="1:15">
      <c r="A4" s="9" t="s">
        <v>73</v>
      </c>
      <c r="B4" s="9" t="s">
        <v>74</v>
      </c>
      <c r="C4" s="9" t="s">
        <v>56</v>
      </c>
      <c r="D4" s="11" t="s">
        <v>59</v>
      </c>
      <c r="E4" s="75" t="s">
        <v>75</v>
      </c>
      <c r="F4" s="131" t="s">
        <v>76</v>
      </c>
      <c r="G4" s="9" t="s">
        <v>60</v>
      </c>
      <c r="H4" s="9" t="s">
        <v>61</v>
      </c>
      <c r="I4" s="9" t="s">
        <v>77</v>
      </c>
      <c r="J4" s="11" t="s">
        <v>78</v>
      </c>
      <c r="K4" s="12"/>
      <c r="L4" s="12"/>
      <c r="M4" s="12"/>
      <c r="N4" s="12"/>
      <c r="O4" s="13"/>
    </row>
    <row r="5" ht="29.25" customHeight="1" spans="1:15">
      <c r="A5" s="17"/>
      <c r="B5" s="17"/>
      <c r="C5" s="17"/>
      <c r="D5" s="63" t="s">
        <v>58</v>
      </c>
      <c r="E5" s="83" t="s">
        <v>75</v>
      </c>
      <c r="F5" s="83" t="s">
        <v>76</v>
      </c>
      <c r="G5" s="17"/>
      <c r="H5" s="17"/>
      <c r="I5" s="17"/>
      <c r="J5" s="63" t="s">
        <v>58</v>
      </c>
      <c r="K5" s="40" t="s">
        <v>79</v>
      </c>
      <c r="L5" s="40" t="s">
        <v>80</v>
      </c>
      <c r="M5" s="40" t="s">
        <v>81</v>
      </c>
      <c r="N5" s="40" t="s">
        <v>82</v>
      </c>
      <c r="O5" s="40" t="s">
        <v>83</v>
      </c>
    </row>
    <row r="6" ht="18.75" customHeight="1" spans="1:15">
      <c r="A6" s="167">
        <v>1</v>
      </c>
      <c r="B6" s="167">
        <v>2</v>
      </c>
      <c r="C6" s="63">
        <v>3</v>
      </c>
      <c r="D6" s="63">
        <v>4</v>
      </c>
      <c r="E6" s="63">
        <v>5</v>
      </c>
      <c r="F6" s="63">
        <v>6</v>
      </c>
      <c r="G6" s="63">
        <v>7</v>
      </c>
      <c r="H6" s="63">
        <v>8</v>
      </c>
      <c r="I6" s="63">
        <v>9</v>
      </c>
      <c r="J6" s="63">
        <v>10</v>
      </c>
      <c r="K6" s="63">
        <v>11</v>
      </c>
      <c r="L6" s="63">
        <v>12</v>
      </c>
      <c r="M6" s="63">
        <v>13</v>
      </c>
      <c r="N6" s="63">
        <v>14</v>
      </c>
      <c r="O6" s="63">
        <v>15</v>
      </c>
    </row>
    <row r="7" ht="18.75" customHeight="1" spans="1:15">
      <c r="A7" s="134" t="s">
        <v>84</v>
      </c>
      <c r="B7" s="134" t="s">
        <v>85</v>
      </c>
      <c r="C7" s="23">
        <v>3770566.88</v>
      </c>
      <c r="D7" s="23">
        <v>3770566.88</v>
      </c>
      <c r="E7" s="23">
        <v>3770566.88</v>
      </c>
      <c r="F7" s="23"/>
      <c r="G7" s="23"/>
      <c r="H7" s="23"/>
      <c r="I7" s="23"/>
      <c r="J7" s="23"/>
      <c r="K7" s="23"/>
      <c r="L7" s="23"/>
      <c r="M7" s="23"/>
      <c r="N7" s="23"/>
      <c r="O7" s="23"/>
    </row>
    <row r="8" ht="18.75" customHeight="1" spans="1:15">
      <c r="A8" s="206" t="s">
        <v>86</v>
      </c>
      <c r="B8" s="206" t="s">
        <v>87</v>
      </c>
      <c r="C8" s="23">
        <v>3770566.88</v>
      </c>
      <c r="D8" s="23">
        <v>3770566.88</v>
      </c>
      <c r="E8" s="23">
        <v>3770566.88</v>
      </c>
      <c r="F8" s="23"/>
      <c r="G8" s="23"/>
      <c r="H8" s="23"/>
      <c r="I8" s="23"/>
      <c r="J8" s="23"/>
      <c r="K8" s="23"/>
      <c r="L8" s="23"/>
      <c r="M8" s="23"/>
      <c r="N8" s="23"/>
      <c r="O8" s="23"/>
    </row>
    <row r="9" ht="18.75" customHeight="1" spans="1:15">
      <c r="A9" s="207" t="s">
        <v>88</v>
      </c>
      <c r="B9" s="208" t="s">
        <v>89</v>
      </c>
      <c r="C9" s="23">
        <v>1002542.4</v>
      </c>
      <c r="D9" s="23">
        <v>1002542.4</v>
      </c>
      <c r="E9" s="23">
        <v>1002542.4</v>
      </c>
      <c r="F9" s="23"/>
      <c r="G9" s="23"/>
      <c r="H9" s="23"/>
      <c r="I9" s="23"/>
      <c r="J9" s="23"/>
      <c r="K9" s="23"/>
      <c r="L9" s="23"/>
      <c r="M9" s="23"/>
      <c r="N9" s="23"/>
      <c r="O9" s="23"/>
    </row>
    <row r="10" ht="18.75" customHeight="1" spans="1:15">
      <c r="A10" s="207" t="s">
        <v>90</v>
      </c>
      <c r="B10" s="208" t="s">
        <v>91</v>
      </c>
      <c r="C10" s="23">
        <v>2768024.48</v>
      </c>
      <c r="D10" s="23">
        <v>2768024.48</v>
      </c>
      <c r="E10" s="23">
        <v>2768024.48</v>
      </c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ht="18.75" customHeight="1" spans="1:15">
      <c r="A11" s="207" t="s">
        <v>92</v>
      </c>
      <c r="B11" s="208" t="s">
        <v>93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r="12" ht="18.75" customHeight="1" spans="1:15">
      <c r="A12" s="134" t="s">
        <v>94</v>
      </c>
      <c r="B12" s="134" t="s">
        <v>95</v>
      </c>
      <c r="C12" s="23">
        <v>155895333.12</v>
      </c>
      <c r="D12" s="23">
        <v>23021333.12</v>
      </c>
      <c r="E12" s="23">
        <v>22005333.12</v>
      </c>
      <c r="F12" s="23">
        <v>1016000</v>
      </c>
      <c r="G12" s="23"/>
      <c r="H12" s="23"/>
      <c r="I12" s="23"/>
      <c r="J12" s="23">
        <v>132874000</v>
      </c>
      <c r="K12" s="23">
        <v>132874000</v>
      </c>
      <c r="L12" s="23"/>
      <c r="M12" s="23"/>
      <c r="N12" s="23"/>
      <c r="O12" s="23"/>
    </row>
    <row r="13" ht="18.75" customHeight="1" spans="1:15">
      <c r="A13" s="206" t="s">
        <v>96</v>
      </c>
      <c r="B13" s="206" t="s">
        <v>97</v>
      </c>
      <c r="C13" s="23">
        <v>153963813.36</v>
      </c>
      <c r="D13" s="23">
        <v>21089813.36</v>
      </c>
      <c r="E13" s="23">
        <v>20073813.36</v>
      </c>
      <c r="F13" s="23">
        <v>1016000</v>
      </c>
      <c r="G13" s="23"/>
      <c r="H13" s="23"/>
      <c r="I13" s="23"/>
      <c r="J13" s="23">
        <v>132874000</v>
      </c>
      <c r="K13" s="23">
        <v>132874000</v>
      </c>
      <c r="L13" s="23"/>
      <c r="M13" s="23"/>
      <c r="N13" s="23"/>
      <c r="O13" s="23"/>
    </row>
    <row r="14" ht="18.75" customHeight="1" spans="1:15">
      <c r="A14" s="207" t="s">
        <v>98</v>
      </c>
      <c r="B14" s="208" t="s">
        <v>99</v>
      </c>
      <c r="C14" s="23">
        <v>153963813.36</v>
      </c>
      <c r="D14" s="23">
        <v>21089813.36</v>
      </c>
      <c r="E14" s="23">
        <v>20073813.36</v>
      </c>
      <c r="F14" s="23">
        <v>1016000</v>
      </c>
      <c r="G14" s="23"/>
      <c r="H14" s="23"/>
      <c r="I14" s="23"/>
      <c r="J14" s="23">
        <v>132874000</v>
      </c>
      <c r="K14" s="23">
        <v>132874000</v>
      </c>
      <c r="L14" s="23"/>
      <c r="M14" s="23"/>
      <c r="N14" s="23"/>
      <c r="O14" s="23"/>
    </row>
    <row r="15" ht="18.75" customHeight="1" spans="1:15">
      <c r="A15" s="206" t="s">
        <v>100</v>
      </c>
      <c r="B15" s="206" t="s">
        <v>101</v>
      </c>
      <c r="C15" s="23">
        <v>1931519.76</v>
      </c>
      <c r="D15" s="23">
        <v>1931519.76</v>
      </c>
      <c r="E15" s="23">
        <v>1931519.76</v>
      </c>
      <c r="F15" s="23"/>
      <c r="G15" s="23"/>
      <c r="H15" s="23"/>
      <c r="I15" s="23"/>
      <c r="J15" s="23"/>
      <c r="K15" s="23"/>
      <c r="L15" s="23"/>
      <c r="M15" s="23"/>
      <c r="N15" s="23"/>
      <c r="O15" s="23"/>
    </row>
    <row r="16" ht="18.75" customHeight="1" spans="1:15">
      <c r="A16" s="207" t="s">
        <v>102</v>
      </c>
      <c r="B16" s="208" t="s">
        <v>103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</row>
    <row r="17" ht="18.75" customHeight="1" spans="1:15">
      <c r="A17" s="207" t="s">
        <v>104</v>
      </c>
      <c r="B17" s="208" t="s">
        <v>105</v>
      </c>
      <c r="C17" s="23">
        <v>1246310.86</v>
      </c>
      <c r="D17" s="23">
        <v>1246310.86</v>
      </c>
      <c r="E17" s="23">
        <v>1246310.86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</row>
    <row r="18" ht="18.75" customHeight="1" spans="1:15">
      <c r="A18" s="207" t="s">
        <v>106</v>
      </c>
      <c r="B18" s="208" t="s">
        <v>107</v>
      </c>
      <c r="C18" s="23">
        <v>592264.59</v>
      </c>
      <c r="D18" s="23">
        <v>592264.59</v>
      </c>
      <c r="E18" s="23">
        <v>592264.59</v>
      </c>
      <c r="F18" s="23"/>
      <c r="G18" s="23"/>
      <c r="H18" s="23"/>
      <c r="I18" s="23"/>
      <c r="J18" s="23"/>
      <c r="K18" s="23"/>
      <c r="L18" s="23"/>
      <c r="M18" s="23"/>
      <c r="N18" s="23"/>
      <c r="O18" s="23"/>
    </row>
    <row r="19" ht="18.75" customHeight="1" spans="1:15">
      <c r="A19" s="207" t="s">
        <v>108</v>
      </c>
      <c r="B19" s="208" t="s">
        <v>109</v>
      </c>
      <c r="C19" s="23">
        <v>92944.31</v>
      </c>
      <c r="D19" s="23">
        <v>92944.31</v>
      </c>
      <c r="E19" s="23">
        <v>92944.31</v>
      </c>
      <c r="F19" s="23"/>
      <c r="G19" s="23"/>
      <c r="H19" s="23"/>
      <c r="I19" s="23"/>
      <c r="J19" s="23"/>
      <c r="K19" s="23"/>
      <c r="L19" s="23"/>
      <c r="M19" s="23"/>
      <c r="N19" s="23"/>
      <c r="O19" s="23"/>
    </row>
    <row r="20" ht="18.75" customHeight="1" spans="1:15">
      <c r="A20" s="134" t="s">
        <v>110</v>
      </c>
      <c r="B20" s="134" t="s">
        <v>111</v>
      </c>
      <c r="C20" s="23">
        <v>5450000</v>
      </c>
      <c r="D20" s="23"/>
      <c r="E20" s="23"/>
      <c r="F20" s="23"/>
      <c r="G20" s="23"/>
      <c r="H20" s="23"/>
      <c r="I20" s="23"/>
      <c r="J20" s="23">
        <v>5450000</v>
      </c>
      <c r="K20" s="23">
        <v>5450000</v>
      </c>
      <c r="L20" s="23"/>
      <c r="M20" s="23"/>
      <c r="N20" s="23"/>
      <c r="O20" s="23"/>
    </row>
    <row r="21" ht="18.75" customHeight="1" spans="1:15">
      <c r="A21" s="206" t="s">
        <v>112</v>
      </c>
      <c r="B21" s="206" t="s">
        <v>113</v>
      </c>
      <c r="C21" s="23">
        <v>5450000</v>
      </c>
      <c r="D21" s="23"/>
      <c r="E21" s="23"/>
      <c r="F21" s="23"/>
      <c r="G21" s="23"/>
      <c r="H21" s="23"/>
      <c r="I21" s="23"/>
      <c r="J21" s="23">
        <v>5450000</v>
      </c>
      <c r="K21" s="23">
        <v>5450000</v>
      </c>
      <c r="L21" s="23"/>
      <c r="M21" s="23"/>
      <c r="N21" s="23"/>
      <c r="O21" s="23"/>
    </row>
    <row r="22" ht="18.75" customHeight="1" spans="1:15">
      <c r="A22" s="207" t="s">
        <v>114</v>
      </c>
      <c r="B22" s="208" t="s">
        <v>115</v>
      </c>
      <c r="C22" s="23">
        <v>5450000</v>
      </c>
      <c r="D22" s="23"/>
      <c r="E22" s="23"/>
      <c r="F22" s="23"/>
      <c r="G22" s="23"/>
      <c r="H22" s="23"/>
      <c r="I22" s="23"/>
      <c r="J22" s="23">
        <v>5450000</v>
      </c>
      <c r="K22" s="23">
        <v>5450000</v>
      </c>
      <c r="L22" s="23"/>
      <c r="M22" s="23"/>
      <c r="N22" s="23"/>
      <c r="O22" s="23"/>
    </row>
    <row r="23" ht="18.75" customHeight="1" spans="1:15">
      <c r="A23" s="171" t="s">
        <v>116</v>
      </c>
      <c r="B23" s="172" t="s">
        <v>116</v>
      </c>
      <c r="C23" s="23">
        <v>165115900</v>
      </c>
      <c r="D23" s="23">
        <v>26791900</v>
      </c>
      <c r="E23" s="23">
        <v>25775900</v>
      </c>
      <c r="F23" s="23">
        <v>1016000</v>
      </c>
      <c r="G23" s="23"/>
      <c r="H23" s="23"/>
      <c r="I23" s="23"/>
      <c r="J23" s="23">
        <v>138324000</v>
      </c>
      <c r="K23" s="23">
        <v>138324000</v>
      </c>
      <c r="L23" s="23"/>
      <c r="M23" s="23"/>
      <c r="N23" s="23"/>
      <c r="O23" s="23"/>
    </row>
  </sheetData>
  <mergeCells count="11">
    <mergeCell ref="A2:O2"/>
    <mergeCell ref="A3:L3"/>
    <mergeCell ref="D4:F4"/>
    <mergeCell ref="J4:O4"/>
    <mergeCell ref="A23:B23"/>
    <mergeCell ref="A4:A5"/>
    <mergeCell ref="B4:B5"/>
    <mergeCell ref="C4:C5"/>
    <mergeCell ref="G4:G5"/>
    <mergeCell ref="H4:H5"/>
    <mergeCell ref="I4:I5"/>
  </mergeCells>
  <printOptions horizontalCentered="1"/>
  <pageMargins left="0.39" right="0.39" top="0.51" bottom="0.51" header="0.31" footer="0.31"/>
  <pageSetup paperSize="9" scale="5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6"/>
  <sheetViews>
    <sheetView showZeros="0" workbookViewId="0">
      <selection activeCell="A1" sqref="A1"/>
    </sheetView>
  </sheetViews>
  <sheetFormatPr defaultColWidth="9.14285714285714" defaultRowHeight="14.25" customHeight="1" outlineLevelCol="3"/>
  <cols>
    <col min="1" max="1" width="39.2857142857143" customWidth="1"/>
    <col min="2" max="2" width="30.8571428571429" customWidth="1"/>
    <col min="3" max="3" width="35.8571428571429" customWidth="1"/>
    <col min="4" max="4" width="29.8571428571429" customWidth="1"/>
  </cols>
  <sheetData>
    <row r="1" ht="19.5" customHeight="1" spans="1:4">
      <c r="D1" s="32" t="s">
        <v>117</v>
      </c>
    </row>
    <row r="2" ht="36" customHeight="1" spans="1:4">
      <c r="A2" s="4" t="str">
        <f>"2026"&amp;"年部门财政拨款收支预算总表"</f>
        <v>2026年部门财政拨款收支预算总表</v>
      </c>
      <c r="B2" s="153"/>
      <c r="C2" s="153"/>
      <c r="D2" s="153"/>
    </row>
    <row r="3" ht="18.75" customHeight="1" spans="1:4">
      <c r="A3" s="6" t="str">
        <f>"单位名称："&amp;"临沧市中医医院"</f>
        <v>单位名称：临沧市中医医院</v>
      </c>
      <c r="B3" s="154"/>
      <c r="C3" s="154"/>
      <c r="D3" s="32" t="s">
        <v>1</v>
      </c>
    </row>
    <row r="4" ht="18.75" customHeight="1" spans="1:4">
      <c r="A4" s="11" t="s">
        <v>2</v>
      </c>
      <c r="B4" s="13"/>
      <c r="C4" s="11" t="s">
        <v>3</v>
      </c>
      <c r="D4" s="13"/>
    </row>
    <row r="5" ht="18.75" customHeight="1" spans="1:4">
      <c r="A5" s="27" t="s">
        <v>4</v>
      </c>
      <c r="B5" s="106" t="str">
        <f>"2026"&amp;"年预算数"</f>
        <v>2026年预算数</v>
      </c>
      <c r="C5" s="27" t="s">
        <v>118</v>
      </c>
      <c r="D5" s="106" t="str">
        <f>"2026"&amp;"年预算数"</f>
        <v>2026年预算数</v>
      </c>
    </row>
    <row r="6" ht="18.75" customHeight="1" spans="1:4">
      <c r="A6" s="29"/>
      <c r="B6" s="17"/>
      <c r="C6" s="29"/>
      <c r="D6" s="17"/>
    </row>
    <row r="7" ht="18.75" customHeight="1" spans="1:4">
      <c r="A7" s="155" t="s">
        <v>119</v>
      </c>
      <c r="B7" s="23">
        <v>26791900</v>
      </c>
      <c r="C7" s="21" t="s">
        <v>120</v>
      </c>
      <c r="D7" s="23">
        <v>26791900</v>
      </c>
    </row>
    <row r="8" ht="18.75" customHeight="1" spans="1:4">
      <c r="A8" s="156" t="s">
        <v>121</v>
      </c>
      <c r="B8" s="23">
        <v>26791900</v>
      </c>
      <c r="C8" s="21" t="s">
        <v>122</v>
      </c>
      <c r="D8" s="23"/>
    </row>
    <row r="9" ht="18.75" customHeight="1" spans="1:4">
      <c r="A9" s="156" t="s">
        <v>123</v>
      </c>
      <c r="B9" s="23"/>
      <c r="C9" s="21" t="s">
        <v>124</v>
      </c>
      <c r="D9" s="23"/>
    </row>
    <row r="10" ht="18.75" customHeight="1" spans="1:4">
      <c r="A10" s="156" t="s">
        <v>125</v>
      </c>
      <c r="B10" s="23"/>
      <c r="C10" s="21" t="s">
        <v>126</v>
      </c>
      <c r="D10" s="23"/>
    </row>
    <row r="11" ht="18.75" customHeight="1" spans="1:4">
      <c r="A11" s="156" t="s">
        <v>127</v>
      </c>
      <c r="B11" s="23"/>
      <c r="C11" s="21" t="s">
        <v>128</v>
      </c>
      <c r="D11" s="23"/>
    </row>
    <row r="12" ht="18.75" customHeight="1" spans="1:4">
      <c r="A12" s="156" t="s">
        <v>121</v>
      </c>
      <c r="B12" s="23"/>
      <c r="C12" s="21" t="s">
        <v>129</v>
      </c>
      <c r="D12" s="23"/>
    </row>
    <row r="13" ht="18.75" customHeight="1" spans="1:4">
      <c r="A13" s="156" t="s">
        <v>123</v>
      </c>
      <c r="B13" s="23"/>
      <c r="C13" s="21" t="s">
        <v>130</v>
      </c>
      <c r="D13" s="23"/>
    </row>
    <row r="14" ht="18.75" customHeight="1" spans="1:4">
      <c r="A14" s="156" t="s">
        <v>125</v>
      </c>
      <c r="B14" s="23"/>
      <c r="C14" s="21" t="s">
        <v>131</v>
      </c>
      <c r="D14" s="23"/>
    </row>
    <row r="15" ht="18.75" customHeight="1" spans="1:4">
      <c r="A15" s="157"/>
      <c r="B15" s="23"/>
      <c r="C15" s="158" t="s">
        <v>132</v>
      </c>
      <c r="D15" s="23">
        <v>3770566.88</v>
      </c>
    </row>
    <row r="16" ht="18.75" customHeight="1" spans="1:4">
      <c r="A16" s="159"/>
      <c r="B16" s="23"/>
      <c r="C16" s="158" t="s">
        <v>133</v>
      </c>
      <c r="D16" s="23">
        <v>23021333.12</v>
      </c>
    </row>
    <row r="17" ht="18.75" customHeight="1" spans="1:4">
      <c r="A17" s="160"/>
      <c r="B17" s="23"/>
      <c r="C17" s="158" t="s">
        <v>134</v>
      </c>
      <c r="D17" s="23"/>
    </row>
    <row r="18" ht="18.75" customHeight="1" spans="1:4">
      <c r="A18" s="160"/>
      <c r="B18" s="23"/>
      <c r="C18" s="158" t="s">
        <v>135</v>
      </c>
      <c r="D18" s="23"/>
    </row>
    <row r="19" ht="18.75" customHeight="1" spans="1:4">
      <c r="A19" s="160"/>
      <c r="B19" s="23"/>
      <c r="C19" s="158" t="s">
        <v>136</v>
      </c>
      <c r="D19" s="23"/>
    </row>
    <row r="20" ht="18.75" customHeight="1" spans="1:4">
      <c r="A20" s="160"/>
      <c r="B20" s="23"/>
      <c r="C20" s="158" t="s">
        <v>137</v>
      </c>
      <c r="D20" s="23"/>
    </row>
    <row r="21" ht="18.75" customHeight="1" spans="1:4">
      <c r="A21" s="160"/>
      <c r="B21" s="23"/>
      <c r="C21" s="158" t="s">
        <v>138</v>
      </c>
      <c r="D21" s="23"/>
    </row>
    <row r="22" ht="18.75" customHeight="1" spans="1:4">
      <c r="A22" s="160"/>
      <c r="B22" s="23"/>
      <c r="C22" s="158" t="s">
        <v>139</v>
      </c>
      <c r="D22" s="23"/>
    </row>
    <row r="23" ht="18.75" customHeight="1" spans="1:4">
      <c r="A23" s="160"/>
      <c r="B23" s="23"/>
      <c r="C23" s="158" t="s">
        <v>140</v>
      </c>
      <c r="D23" s="23"/>
    </row>
    <row r="24" ht="18.75" customHeight="1" spans="1:4">
      <c r="A24" s="160"/>
      <c r="B24" s="23"/>
      <c r="C24" s="158" t="s">
        <v>141</v>
      </c>
      <c r="D24" s="23"/>
    </row>
    <row r="25" ht="18.75" customHeight="1" spans="1:4">
      <c r="A25" s="160"/>
      <c r="B25" s="23"/>
      <c r="C25" s="158" t="s">
        <v>142</v>
      </c>
      <c r="D25" s="23"/>
    </row>
    <row r="26" ht="18.75" customHeight="1" spans="1:4">
      <c r="A26" s="160"/>
      <c r="B26" s="23"/>
      <c r="C26" s="158" t="s">
        <v>143</v>
      </c>
      <c r="D26" s="23"/>
    </row>
    <row r="27" ht="18.75" customHeight="1" spans="1:4">
      <c r="A27" s="157"/>
      <c r="B27" s="23"/>
      <c r="C27" s="158" t="s">
        <v>144</v>
      </c>
      <c r="D27" s="23"/>
    </row>
    <row r="28" ht="18.75" customHeight="1" spans="1:4">
      <c r="A28" s="159"/>
      <c r="B28" s="23"/>
      <c r="C28" s="158" t="s">
        <v>145</v>
      </c>
      <c r="D28" s="23"/>
    </row>
    <row r="29" ht="18.75" customHeight="1" spans="1:4">
      <c r="A29" s="160"/>
      <c r="B29" s="23"/>
      <c r="C29" s="158" t="s">
        <v>146</v>
      </c>
      <c r="D29" s="23"/>
    </row>
    <row r="30" ht="18.75" customHeight="1" spans="1:4">
      <c r="A30" s="160"/>
      <c r="B30" s="23"/>
      <c r="C30" s="158" t="s">
        <v>147</v>
      </c>
      <c r="D30" s="23"/>
    </row>
    <row r="31" ht="18.75" customHeight="1" spans="1:4">
      <c r="A31" s="160"/>
      <c r="B31" s="23"/>
      <c r="C31" s="158" t="s">
        <v>148</v>
      </c>
      <c r="D31" s="23"/>
    </row>
    <row r="32" ht="18.75" customHeight="1" spans="1:4">
      <c r="A32" s="160"/>
      <c r="B32" s="23"/>
      <c r="C32" s="158" t="s">
        <v>149</v>
      </c>
      <c r="D32" s="23"/>
    </row>
    <row r="33" ht="18.75" customHeight="1" spans="1:4">
      <c r="A33" s="160"/>
      <c r="B33" s="23"/>
      <c r="C33" s="158" t="s">
        <v>150</v>
      </c>
      <c r="D33" s="23"/>
    </row>
    <row r="34" ht="18.75" customHeight="1" spans="1:4">
      <c r="A34" s="157"/>
      <c r="B34" s="23"/>
      <c r="C34" s="158" t="s">
        <v>151</v>
      </c>
      <c r="D34" s="23"/>
    </row>
    <row r="35" ht="18.75" customHeight="1" spans="1:4">
      <c r="A35" s="157"/>
      <c r="B35" s="23"/>
      <c r="C35" s="134" t="s">
        <v>152</v>
      </c>
      <c r="D35" s="23"/>
    </row>
    <row r="36" ht="18.75" customHeight="1" spans="1:4">
      <c r="A36" s="159" t="s">
        <v>153</v>
      </c>
      <c r="B36" s="161">
        <v>26791900</v>
      </c>
      <c r="C36" s="157" t="s">
        <v>52</v>
      </c>
      <c r="D36" s="161">
        <v>26791900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9" right="0.39" top="0.51" bottom="0.51" header="0.31" footer="0.31"/>
  <pageSetup paperSize="9" scale="7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8"/>
  <sheetViews>
    <sheetView showZeros="0" workbookViewId="0">
      <selection activeCell="A1" sqref="A1"/>
    </sheetView>
  </sheetViews>
  <sheetFormatPr defaultColWidth="9.14285714285714" defaultRowHeight="14.25" customHeight="1" outlineLevelCol="6"/>
  <cols>
    <col min="1" max="1" width="20.1428571428571" customWidth="1"/>
    <col min="2" max="2" width="44" customWidth="1"/>
    <col min="3" max="3" width="24.2857142857143" customWidth="1"/>
    <col min="4" max="4" width="20.4285714285714" customWidth="1"/>
    <col min="5" max="7" width="24.2857142857143" customWidth="1"/>
  </cols>
  <sheetData>
    <row r="1" customHeight="1" spans="1:7">
      <c r="A1" s="144"/>
      <c r="B1" s="144"/>
      <c r="C1" s="144"/>
      <c r="D1" s="35"/>
      <c r="E1" s="144"/>
      <c r="F1" s="54"/>
      <c r="G1" s="32" t="s">
        <v>154</v>
      </c>
    </row>
    <row r="2" ht="39" customHeight="1" spans="1:7">
      <c r="A2" s="4" t="str">
        <f>"2026"&amp;"年一般公共预算支出预算表（按功能科目分类）"</f>
        <v>2026年一般公共预算支出预算表（按功能科目分类）</v>
      </c>
      <c r="B2" s="105"/>
      <c r="C2" s="105"/>
      <c r="D2" s="105"/>
      <c r="E2" s="105"/>
      <c r="F2" s="105"/>
      <c r="G2" s="105"/>
    </row>
    <row r="3" ht="18.75" customHeight="1" spans="1:7">
      <c r="A3" s="6" t="str">
        <f>"单位名称："&amp;"临沧市中医医院"</f>
        <v>单位名称：临沧市中医医院</v>
      </c>
      <c r="B3" s="145"/>
      <c r="C3" s="35"/>
      <c r="D3" s="35"/>
      <c r="E3" s="35"/>
      <c r="F3" s="54"/>
      <c r="G3" s="32" t="s">
        <v>1</v>
      </c>
    </row>
    <row r="4" ht="20.25" customHeight="1" spans="1:7">
      <c r="A4" s="146" t="s">
        <v>155</v>
      </c>
      <c r="B4" s="147"/>
      <c r="C4" s="106" t="s">
        <v>56</v>
      </c>
      <c r="D4" s="129" t="s">
        <v>75</v>
      </c>
      <c r="E4" s="12"/>
      <c r="F4" s="13"/>
      <c r="G4" s="121" t="s">
        <v>76</v>
      </c>
    </row>
    <row r="5" ht="20.25" customHeight="1" spans="1:7">
      <c r="A5" s="148" t="s">
        <v>73</v>
      </c>
      <c r="B5" s="148" t="s">
        <v>74</v>
      </c>
      <c r="C5" s="29"/>
      <c r="D5" s="63" t="s">
        <v>58</v>
      </c>
      <c r="E5" s="63" t="s">
        <v>156</v>
      </c>
      <c r="F5" s="63" t="s">
        <v>157</v>
      </c>
      <c r="G5" s="112"/>
    </row>
    <row r="6" ht="19.5" customHeight="1" spans="1:7">
      <c r="A6" s="149" t="s">
        <v>158</v>
      </c>
      <c r="B6" s="149" t="s">
        <v>159</v>
      </c>
      <c r="C6" s="149" t="s">
        <v>160</v>
      </c>
      <c r="D6" s="150">
        <v>4</v>
      </c>
      <c r="E6" s="151" t="s">
        <v>161</v>
      </c>
      <c r="F6" s="151" t="s">
        <v>162</v>
      </c>
      <c r="G6" s="149" t="s">
        <v>163</v>
      </c>
    </row>
    <row r="7" ht="18" customHeight="1" spans="1:7">
      <c r="A7" s="30" t="s">
        <v>84</v>
      </c>
      <c r="B7" s="30" t="s">
        <v>85</v>
      </c>
      <c r="C7" s="23">
        <v>3770566.88</v>
      </c>
      <c r="D7" s="23">
        <v>3770566.88</v>
      </c>
      <c r="E7" s="23">
        <v>3745666.88</v>
      </c>
      <c r="F7" s="23">
        <v>24900</v>
      </c>
      <c r="G7" s="23"/>
    </row>
    <row r="8" ht="18" customHeight="1" spans="1:7">
      <c r="A8" s="152" t="s">
        <v>86</v>
      </c>
      <c r="B8" s="152" t="s">
        <v>87</v>
      </c>
      <c r="C8" s="23">
        <v>3770566.88</v>
      </c>
      <c r="D8" s="23">
        <v>3770566.88</v>
      </c>
      <c r="E8" s="23">
        <v>3745666.88</v>
      </c>
      <c r="F8" s="23">
        <v>24900</v>
      </c>
      <c r="G8" s="23"/>
    </row>
    <row r="9" ht="18" customHeight="1" spans="1:7">
      <c r="A9" s="118" t="s">
        <v>88</v>
      </c>
      <c r="B9" s="118" t="s">
        <v>89</v>
      </c>
      <c r="C9" s="23">
        <v>1002542.4</v>
      </c>
      <c r="D9" s="23">
        <v>1002542.4</v>
      </c>
      <c r="E9" s="23">
        <v>977642.4</v>
      </c>
      <c r="F9" s="23">
        <v>24900</v>
      </c>
      <c r="G9" s="23"/>
    </row>
    <row r="10" ht="18" customHeight="1" spans="1:7">
      <c r="A10" s="118" t="s">
        <v>90</v>
      </c>
      <c r="B10" s="118" t="s">
        <v>91</v>
      </c>
      <c r="C10" s="23">
        <v>2768024.48</v>
      </c>
      <c r="D10" s="23">
        <v>2768024.48</v>
      </c>
      <c r="E10" s="23">
        <v>2768024.48</v>
      </c>
      <c r="F10" s="23"/>
      <c r="G10" s="23"/>
    </row>
    <row r="11" ht="18" customHeight="1" spans="1:7">
      <c r="A11" s="30" t="s">
        <v>94</v>
      </c>
      <c r="B11" s="30" t="s">
        <v>95</v>
      </c>
      <c r="C11" s="23">
        <v>23021333.12</v>
      </c>
      <c r="D11" s="23">
        <v>22005333.12</v>
      </c>
      <c r="E11" s="23">
        <v>21705350.22</v>
      </c>
      <c r="F11" s="23">
        <v>299982.9</v>
      </c>
      <c r="G11" s="23">
        <v>1016000</v>
      </c>
    </row>
    <row r="12" ht="18" customHeight="1" spans="1:7">
      <c r="A12" s="152" t="s">
        <v>96</v>
      </c>
      <c r="B12" s="152" t="s">
        <v>97</v>
      </c>
      <c r="C12" s="23">
        <v>21089813.36</v>
      </c>
      <c r="D12" s="23">
        <v>20073813.36</v>
      </c>
      <c r="E12" s="23">
        <v>19773830.46</v>
      </c>
      <c r="F12" s="23">
        <v>299982.9</v>
      </c>
      <c r="G12" s="23">
        <v>1016000</v>
      </c>
    </row>
    <row r="13" ht="18" customHeight="1" spans="1:7">
      <c r="A13" s="118" t="s">
        <v>98</v>
      </c>
      <c r="B13" s="118" t="s">
        <v>99</v>
      </c>
      <c r="C13" s="23">
        <v>21089813.36</v>
      </c>
      <c r="D13" s="23">
        <v>20073813.36</v>
      </c>
      <c r="E13" s="23">
        <v>19773830.46</v>
      </c>
      <c r="F13" s="23">
        <v>299982.9</v>
      </c>
      <c r="G13" s="23">
        <v>1016000</v>
      </c>
    </row>
    <row r="14" ht="18" customHeight="1" spans="1:7">
      <c r="A14" s="152" t="s">
        <v>100</v>
      </c>
      <c r="B14" s="152" t="s">
        <v>101</v>
      </c>
      <c r="C14" s="23">
        <v>1931519.76</v>
      </c>
      <c r="D14" s="23">
        <v>1931519.76</v>
      </c>
      <c r="E14" s="23">
        <v>1931519.76</v>
      </c>
      <c r="F14" s="23"/>
      <c r="G14" s="23"/>
    </row>
    <row r="15" ht="18" customHeight="1" spans="1:7">
      <c r="A15" s="118" t="s">
        <v>104</v>
      </c>
      <c r="B15" s="118" t="s">
        <v>105</v>
      </c>
      <c r="C15" s="23">
        <v>1246310.86</v>
      </c>
      <c r="D15" s="23">
        <v>1246310.86</v>
      </c>
      <c r="E15" s="23">
        <v>1246310.86</v>
      </c>
      <c r="F15" s="23"/>
      <c r="G15" s="23"/>
    </row>
    <row r="16" ht="18" customHeight="1" spans="1:7">
      <c r="A16" s="118" t="s">
        <v>106</v>
      </c>
      <c r="B16" s="118" t="s">
        <v>107</v>
      </c>
      <c r="C16" s="23">
        <v>592264.59</v>
      </c>
      <c r="D16" s="23">
        <v>592264.59</v>
      </c>
      <c r="E16" s="23">
        <v>592264.59</v>
      </c>
      <c r="F16" s="23"/>
      <c r="G16" s="23"/>
    </row>
    <row r="17" ht="18" customHeight="1" spans="1:7">
      <c r="A17" s="118" t="s">
        <v>108</v>
      </c>
      <c r="B17" s="118" t="s">
        <v>109</v>
      </c>
      <c r="C17" s="23">
        <v>92944.31</v>
      </c>
      <c r="D17" s="23">
        <v>92944.31</v>
      </c>
      <c r="E17" s="23">
        <v>92944.31</v>
      </c>
      <c r="F17" s="23"/>
      <c r="G17" s="23"/>
    </row>
    <row r="18" ht="18" customHeight="1" spans="1:7">
      <c r="A18" s="42" t="s">
        <v>56</v>
      </c>
      <c r="B18" s="42"/>
      <c r="C18" s="23">
        <v>26791900</v>
      </c>
      <c r="D18" s="23">
        <v>25775900</v>
      </c>
      <c r="E18" s="23">
        <v>25451017.1</v>
      </c>
      <c r="F18" s="23">
        <v>324882.9</v>
      </c>
      <c r="G18" s="23">
        <v>1016000</v>
      </c>
    </row>
  </sheetData>
  <mergeCells count="7">
    <mergeCell ref="A2:G2"/>
    <mergeCell ref="A3:E3"/>
    <mergeCell ref="A4:B4"/>
    <mergeCell ref="D4:F4"/>
    <mergeCell ref="A18:B18"/>
    <mergeCell ref="C4:C5"/>
    <mergeCell ref="G4:G5"/>
  </mergeCells>
  <printOptions horizontalCentered="1"/>
  <pageMargins left="0.39" right="0.39" top="0.58" bottom="0.58" header="0.5" footer="0.5"/>
  <pageSetup paperSize="9" fitToHeight="10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1"/>
  <sheetViews>
    <sheetView showZeros="0" workbookViewId="0">
      <selection activeCell="B7" sqref="B7"/>
    </sheetView>
  </sheetViews>
  <sheetFormatPr defaultColWidth="9.14285714285714" defaultRowHeight="14.25" customHeight="1" outlineLevelCol="6"/>
  <cols>
    <col min="1" max="1" width="23.5714285714286" customWidth="1"/>
    <col min="2" max="7" width="22.8571428571429" customWidth="1"/>
  </cols>
  <sheetData>
    <row r="1" ht="15" customHeight="1" spans="1:7">
      <c r="A1" s="135"/>
      <c r="B1" s="136"/>
      <c r="C1" s="137"/>
      <c r="D1" s="59"/>
      <c r="G1" s="68" t="s">
        <v>164</v>
      </c>
    </row>
    <row r="2" ht="39" customHeight="1" spans="1:7">
      <c r="A2" s="127" t="str">
        <f>"2026"&amp;"年“三公”经费支出预算表"</f>
        <v>2026年“三公”经费支出预算表</v>
      </c>
      <c r="B2" s="47"/>
      <c r="C2" s="47"/>
      <c r="D2" s="47"/>
      <c r="E2" s="47"/>
      <c r="F2" s="47"/>
      <c r="G2" s="47"/>
    </row>
    <row r="3" ht="18.75" customHeight="1" spans="1:7">
      <c r="A3" s="34" t="str">
        <f>"单位名称："&amp;"临沧市中医医院"</f>
        <v>单位名称：临沧市中医医院</v>
      </c>
      <c r="B3" s="136"/>
      <c r="C3" s="137"/>
      <c r="D3" s="59"/>
      <c r="E3" s="2"/>
      <c r="G3" s="68" t="s">
        <v>165</v>
      </c>
    </row>
    <row r="4" ht="18.75" customHeight="1" spans="1:7">
      <c r="A4" s="9" t="s">
        <v>166</v>
      </c>
      <c r="B4" s="9" t="s">
        <v>167</v>
      </c>
      <c r="C4" s="27" t="s">
        <v>168</v>
      </c>
      <c r="D4" s="11" t="s">
        <v>169</v>
      </c>
      <c r="E4" s="12"/>
      <c r="F4" s="13"/>
      <c r="G4" s="27" t="s">
        <v>170</v>
      </c>
    </row>
    <row r="5" ht="18.75" customHeight="1" spans="1:7">
      <c r="A5" s="16"/>
      <c r="B5" s="138"/>
      <c r="C5" s="29"/>
      <c r="D5" s="63" t="s">
        <v>58</v>
      </c>
      <c r="E5" s="63" t="s">
        <v>171</v>
      </c>
      <c r="F5" s="63" t="s">
        <v>172</v>
      </c>
      <c r="G5" s="29"/>
    </row>
    <row r="6" ht="18.75" customHeight="1" spans="1:7">
      <c r="A6" s="51" t="s">
        <v>56</v>
      </c>
      <c r="B6" s="139">
        <v>1</v>
      </c>
      <c r="C6" s="140">
        <v>2</v>
      </c>
      <c r="D6" s="141">
        <v>3</v>
      </c>
      <c r="E6" s="141">
        <v>4</v>
      </c>
      <c r="F6" s="141">
        <v>5</v>
      </c>
      <c r="G6" s="140">
        <v>6</v>
      </c>
    </row>
    <row r="7" ht="18.75" customHeight="1" spans="1:7">
      <c r="A7" s="51" t="s">
        <v>56</v>
      </c>
      <c r="B7" s="142">
        <v>130000</v>
      </c>
      <c r="C7" s="142"/>
      <c r="D7" s="142">
        <v>120000</v>
      </c>
      <c r="E7" s="142"/>
      <c r="F7" s="142">
        <v>120000</v>
      </c>
      <c r="G7" s="142">
        <v>10000</v>
      </c>
    </row>
    <row r="8" ht="18.75" customHeight="1" spans="1:7">
      <c r="A8" s="143" t="s">
        <v>173</v>
      </c>
      <c r="B8" s="142"/>
      <c r="C8" s="142"/>
      <c r="D8" s="142"/>
      <c r="E8" s="142"/>
      <c r="F8" s="142"/>
      <c r="G8" s="142"/>
    </row>
    <row r="9" ht="18.75" customHeight="1" spans="1:7">
      <c r="A9" s="143" t="s">
        <v>174</v>
      </c>
      <c r="B9" s="142"/>
      <c r="C9" s="142"/>
      <c r="D9" s="142"/>
      <c r="E9" s="142"/>
      <c r="F9" s="142"/>
      <c r="G9" s="142"/>
    </row>
    <row r="10" ht="18.75" customHeight="1" spans="1:7">
      <c r="A10" s="143" t="s">
        <v>175</v>
      </c>
      <c r="B10" s="142"/>
      <c r="C10" s="142"/>
      <c r="D10" s="142"/>
      <c r="E10" s="142"/>
      <c r="F10" s="142"/>
      <c r="G10" s="142"/>
    </row>
    <row r="11" ht="18.75" customHeight="1" spans="1:7">
      <c r="A11" s="143" t="s">
        <v>176</v>
      </c>
      <c r="B11" s="142">
        <v>130000</v>
      </c>
      <c r="C11" s="142"/>
      <c r="D11" s="142">
        <v>120000</v>
      </c>
      <c r="E11" s="142"/>
      <c r="F11" s="142">
        <v>120000</v>
      </c>
      <c r="G11" s="142">
        <v>10000</v>
      </c>
    </row>
  </sheetData>
  <mergeCells count="7">
    <mergeCell ref="A2:G2"/>
    <mergeCell ref="A3:D3"/>
    <mergeCell ref="D4:F4"/>
    <mergeCell ref="A4:A6"/>
    <mergeCell ref="B4:B5"/>
    <mergeCell ref="C4:C5"/>
    <mergeCell ref="G4:G5"/>
  </mergeCells>
  <printOptions horizontalCentered="1"/>
  <pageMargins left="0.39" right="0.39" top="0.58" bottom="0.58" header="0.51" footer="0.51"/>
  <pageSetup paperSize="9" fitToHeight="10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outlinePr summaryBelow="0" summaryRight="0"/>
    <pageSetUpPr fitToPage="1"/>
  </sheetPr>
  <dimension ref="A1:W40"/>
  <sheetViews>
    <sheetView showZeros="0" topLeftCell="B16" workbookViewId="0">
      <selection activeCell="G32" sqref="G32"/>
    </sheetView>
  </sheetViews>
  <sheetFormatPr defaultColWidth="9.14285714285714" defaultRowHeight="14.25" customHeight="1"/>
  <cols>
    <col min="1" max="1" width="32.8571428571429" customWidth="1"/>
    <col min="2" max="2" width="25.4285714285714" customWidth="1"/>
    <col min="3" max="3" width="26.5714285714286" customWidth="1"/>
    <col min="4" max="4" width="10.1428571428571" customWidth="1"/>
    <col min="5" max="5" width="17.5714285714286" customWidth="1"/>
    <col min="6" max="6" width="10.2857142857143" customWidth="1"/>
    <col min="7" max="7" width="23" customWidth="1"/>
    <col min="8" max="21" width="19.8571428571429" customWidth="1"/>
    <col min="22" max="23" width="20" customWidth="1"/>
  </cols>
  <sheetData>
    <row r="1" ht="18.75" customHeight="1" spans="1:23">
      <c r="B1" s="125"/>
      <c r="D1" s="126"/>
      <c r="E1" s="126"/>
      <c r="F1" s="126"/>
      <c r="G1" s="126"/>
      <c r="H1" s="65"/>
      <c r="I1" s="65"/>
      <c r="J1" s="65"/>
      <c r="K1" s="65"/>
      <c r="L1" s="65"/>
      <c r="M1" s="65"/>
      <c r="N1" s="2"/>
      <c r="O1" s="2"/>
      <c r="P1" s="2"/>
      <c r="Q1" s="65"/>
      <c r="U1" s="125"/>
      <c r="W1" s="26" t="s">
        <v>177</v>
      </c>
    </row>
    <row r="2" ht="39.75" customHeight="1" spans="1:23">
      <c r="A2" s="127" t="str">
        <f>"2026"&amp;"年部门基本支出预算表"</f>
        <v>2026年部门基本支出预算表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5"/>
      <c r="O2" s="5"/>
      <c r="P2" s="5"/>
      <c r="Q2" s="47"/>
      <c r="R2" s="47"/>
      <c r="S2" s="47"/>
      <c r="T2" s="47"/>
      <c r="U2" s="47"/>
      <c r="V2" s="47"/>
      <c r="W2" s="47"/>
    </row>
    <row r="3" ht="18.75" customHeight="1" spans="1:23">
      <c r="A3" s="6" t="str">
        <f>"单位名称："&amp;"临沧市中医医院"</f>
        <v>单位名称：临沧市中医医院</v>
      </c>
      <c r="B3" s="128"/>
      <c r="C3" s="128"/>
      <c r="D3" s="128"/>
      <c r="E3" s="128"/>
      <c r="F3" s="128"/>
      <c r="G3" s="128"/>
      <c r="H3" s="71"/>
      <c r="I3" s="71"/>
      <c r="J3" s="71"/>
      <c r="K3" s="71"/>
      <c r="L3" s="71"/>
      <c r="M3" s="71"/>
      <c r="N3" s="8"/>
      <c r="O3" s="8"/>
      <c r="P3" s="8"/>
      <c r="Q3" s="71"/>
      <c r="U3" s="125"/>
      <c r="W3" s="26" t="s">
        <v>165</v>
      </c>
    </row>
    <row r="4" ht="18" customHeight="1" spans="1:23">
      <c r="A4" s="9" t="s">
        <v>178</v>
      </c>
      <c r="B4" s="9" t="s">
        <v>179</v>
      </c>
      <c r="C4" s="9" t="s">
        <v>180</v>
      </c>
      <c r="D4" s="9" t="s">
        <v>181</v>
      </c>
      <c r="E4" s="9" t="s">
        <v>182</v>
      </c>
      <c r="F4" s="9" t="s">
        <v>183</v>
      </c>
      <c r="G4" s="9" t="s">
        <v>184</v>
      </c>
      <c r="H4" s="129" t="s">
        <v>185</v>
      </c>
      <c r="I4" s="61" t="s">
        <v>185</v>
      </c>
      <c r="J4" s="61"/>
      <c r="K4" s="61"/>
      <c r="L4" s="61"/>
      <c r="M4" s="61"/>
      <c r="N4" s="12"/>
      <c r="O4" s="12"/>
      <c r="P4" s="12"/>
      <c r="Q4" s="75" t="s">
        <v>62</v>
      </c>
      <c r="R4" s="61" t="s">
        <v>78</v>
      </c>
      <c r="S4" s="61"/>
      <c r="T4" s="61"/>
      <c r="U4" s="61"/>
      <c r="V4" s="61"/>
      <c r="W4" s="130"/>
    </row>
    <row r="5" ht="18" customHeight="1" spans="1:23">
      <c r="A5" s="14"/>
      <c r="B5" s="123"/>
      <c r="C5" s="14"/>
      <c r="D5" s="14"/>
      <c r="E5" s="14"/>
      <c r="F5" s="14"/>
      <c r="G5" s="14"/>
      <c r="H5" s="106" t="s">
        <v>186</v>
      </c>
      <c r="I5" s="129" t="s">
        <v>59</v>
      </c>
      <c r="J5" s="61"/>
      <c r="K5" s="61"/>
      <c r="L5" s="61"/>
      <c r="M5" s="130"/>
      <c r="N5" s="11" t="s">
        <v>187</v>
      </c>
      <c r="O5" s="12"/>
      <c r="P5" s="13"/>
      <c r="Q5" s="9" t="s">
        <v>62</v>
      </c>
      <c r="R5" s="129" t="s">
        <v>78</v>
      </c>
      <c r="S5" s="75" t="s">
        <v>65</v>
      </c>
      <c r="T5" s="61" t="s">
        <v>78</v>
      </c>
      <c r="U5" s="75" t="s">
        <v>67</v>
      </c>
      <c r="V5" s="75" t="s">
        <v>68</v>
      </c>
      <c r="W5" s="131" t="s">
        <v>69</v>
      </c>
    </row>
    <row r="6" ht="18.75" customHeight="1" spans="1:23">
      <c r="A6" s="28"/>
      <c r="B6" s="28"/>
      <c r="C6" s="28"/>
      <c r="D6" s="28"/>
      <c r="E6" s="28"/>
      <c r="F6" s="28"/>
      <c r="G6" s="28"/>
      <c r="H6" s="28"/>
      <c r="I6" s="132" t="s">
        <v>188</v>
      </c>
      <c r="J6" s="9" t="s">
        <v>189</v>
      </c>
      <c r="K6" s="9" t="s">
        <v>190</v>
      </c>
      <c r="L6" s="9" t="s">
        <v>191</v>
      </c>
      <c r="M6" s="9" t="s">
        <v>192</v>
      </c>
      <c r="N6" s="9" t="s">
        <v>59</v>
      </c>
      <c r="O6" s="9" t="s">
        <v>60</v>
      </c>
      <c r="P6" s="9" t="s">
        <v>61</v>
      </c>
      <c r="Q6" s="28"/>
      <c r="R6" s="9" t="s">
        <v>58</v>
      </c>
      <c r="S6" s="9" t="s">
        <v>65</v>
      </c>
      <c r="T6" s="9" t="s">
        <v>193</v>
      </c>
      <c r="U6" s="9" t="s">
        <v>67</v>
      </c>
      <c r="V6" s="9" t="s">
        <v>68</v>
      </c>
      <c r="W6" s="9" t="s">
        <v>69</v>
      </c>
    </row>
    <row r="7" ht="37.5" customHeight="1" spans="1:23">
      <c r="A7" s="109"/>
      <c r="B7" s="109"/>
      <c r="C7" s="109"/>
      <c r="D7" s="109"/>
      <c r="E7" s="109"/>
      <c r="F7" s="109"/>
      <c r="G7" s="109"/>
      <c r="H7" s="109"/>
      <c r="I7" s="83"/>
      <c r="J7" s="16" t="s">
        <v>194</v>
      </c>
      <c r="K7" s="16" t="s">
        <v>190</v>
      </c>
      <c r="L7" s="16" t="s">
        <v>191</v>
      </c>
      <c r="M7" s="16" t="s">
        <v>192</v>
      </c>
      <c r="N7" s="16" t="s">
        <v>190</v>
      </c>
      <c r="O7" s="16" t="s">
        <v>191</v>
      </c>
      <c r="P7" s="16" t="s">
        <v>192</v>
      </c>
      <c r="Q7" s="16" t="s">
        <v>62</v>
      </c>
      <c r="R7" s="16" t="s">
        <v>58</v>
      </c>
      <c r="S7" s="16" t="s">
        <v>65</v>
      </c>
      <c r="T7" s="16" t="s">
        <v>193</v>
      </c>
      <c r="U7" s="16" t="s">
        <v>67</v>
      </c>
      <c r="V7" s="16" t="s">
        <v>68</v>
      </c>
      <c r="W7" s="16" t="s">
        <v>69</v>
      </c>
    </row>
    <row r="8" ht="19.5" customHeight="1" spans="1:23">
      <c r="A8" s="133">
        <v>1</v>
      </c>
      <c r="B8" s="133">
        <v>2</v>
      </c>
      <c r="C8" s="133">
        <v>3</v>
      </c>
      <c r="D8" s="133">
        <v>4</v>
      </c>
      <c r="E8" s="133">
        <v>5</v>
      </c>
      <c r="F8" s="133">
        <v>6</v>
      </c>
      <c r="G8" s="133">
        <v>7</v>
      </c>
      <c r="H8" s="133">
        <v>8</v>
      </c>
      <c r="I8" s="133">
        <v>9</v>
      </c>
      <c r="J8" s="133">
        <v>10</v>
      </c>
      <c r="K8" s="133">
        <v>11</v>
      </c>
      <c r="L8" s="133">
        <v>12</v>
      </c>
      <c r="M8" s="133">
        <v>13</v>
      </c>
      <c r="N8" s="133">
        <v>14</v>
      </c>
      <c r="O8" s="133">
        <v>15</v>
      </c>
      <c r="P8" s="133">
        <v>16</v>
      </c>
      <c r="Q8" s="133">
        <v>17</v>
      </c>
      <c r="R8" s="133">
        <v>18</v>
      </c>
      <c r="S8" s="133">
        <v>19</v>
      </c>
      <c r="T8" s="133">
        <v>20</v>
      </c>
      <c r="U8" s="133">
        <v>21</v>
      </c>
      <c r="V8" s="133">
        <v>22</v>
      </c>
      <c r="W8" s="133">
        <v>23</v>
      </c>
    </row>
    <row r="9" ht="21" customHeight="1" spans="1:23">
      <c r="A9" s="134" t="s">
        <v>71</v>
      </c>
      <c r="B9" s="134"/>
      <c r="C9" s="134"/>
      <c r="D9" s="134"/>
      <c r="E9" s="134"/>
      <c r="F9" s="134"/>
      <c r="G9" s="134"/>
      <c r="H9" s="23">
        <v>66775900</v>
      </c>
      <c r="I9" s="23">
        <v>25775900</v>
      </c>
      <c r="J9" s="23"/>
      <c r="K9" s="23"/>
      <c r="L9" s="23">
        <v>25775900</v>
      </c>
      <c r="M9" s="23"/>
      <c r="N9" s="23"/>
      <c r="O9" s="23"/>
      <c r="P9" s="23"/>
      <c r="Q9" s="23"/>
      <c r="R9" s="23">
        <v>41000000</v>
      </c>
      <c r="S9" s="23">
        <v>41000000</v>
      </c>
      <c r="T9" s="23"/>
      <c r="U9" s="23"/>
      <c r="V9" s="23"/>
      <c r="W9" s="23"/>
    </row>
    <row r="10" ht="21" customHeight="1" spans="1:23">
      <c r="A10" s="134"/>
      <c r="B10" s="20" t="s">
        <v>195</v>
      </c>
      <c r="C10" s="20" t="s">
        <v>196</v>
      </c>
      <c r="D10" s="20" t="s">
        <v>98</v>
      </c>
      <c r="E10" s="20" t="s">
        <v>99</v>
      </c>
      <c r="F10" s="20" t="s">
        <v>197</v>
      </c>
      <c r="G10" s="20" t="s">
        <v>198</v>
      </c>
      <c r="H10" s="23">
        <v>8570940</v>
      </c>
      <c r="I10" s="23">
        <v>8570940</v>
      </c>
      <c r="J10" s="23"/>
      <c r="K10" s="23"/>
      <c r="L10" s="23">
        <v>8570940</v>
      </c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</row>
    <row r="11" ht="21" customHeight="1" spans="1:23">
      <c r="A11" s="24"/>
      <c r="B11" s="20" t="s">
        <v>195</v>
      </c>
      <c r="C11" s="20" t="s">
        <v>196</v>
      </c>
      <c r="D11" s="20" t="s">
        <v>98</v>
      </c>
      <c r="E11" s="20" t="s">
        <v>99</v>
      </c>
      <c r="F11" s="20" t="s">
        <v>199</v>
      </c>
      <c r="G11" s="20" t="s">
        <v>200</v>
      </c>
      <c r="H11" s="23">
        <v>580212</v>
      </c>
      <c r="I11" s="23">
        <v>580212</v>
      </c>
      <c r="J11" s="23"/>
      <c r="K11" s="23"/>
      <c r="L11" s="23">
        <v>580212</v>
      </c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</row>
    <row r="12" ht="21" customHeight="1" spans="1:23">
      <c r="A12" s="24"/>
      <c r="B12" s="20" t="s">
        <v>195</v>
      </c>
      <c r="C12" s="20" t="s">
        <v>196</v>
      </c>
      <c r="D12" s="20" t="s">
        <v>98</v>
      </c>
      <c r="E12" s="20" t="s">
        <v>99</v>
      </c>
      <c r="F12" s="20" t="s">
        <v>201</v>
      </c>
      <c r="G12" s="20" t="s">
        <v>202</v>
      </c>
      <c r="H12" s="23">
        <v>3028116</v>
      </c>
      <c r="I12" s="23">
        <v>3028116</v>
      </c>
      <c r="J12" s="23"/>
      <c r="K12" s="23"/>
      <c r="L12" s="23">
        <v>3028116</v>
      </c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</row>
    <row r="13" ht="21" customHeight="1" spans="1:23">
      <c r="A13" s="24"/>
      <c r="B13" s="20" t="s">
        <v>195</v>
      </c>
      <c r="C13" s="20" t="s">
        <v>196</v>
      </c>
      <c r="D13" s="20" t="s">
        <v>98</v>
      </c>
      <c r="E13" s="20" t="s">
        <v>99</v>
      </c>
      <c r="F13" s="20" t="s">
        <v>201</v>
      </c>
      <c r="G13" s="20" t="s">
        <v>202</v>
      </c>
      <c r="H13" s="23">
        <v>1978128</v>
      </c>
      <c r="I13" s="23">
        <v>1978128</v>
      </c>
      <c r="J13" s="23"/>
      <c r="K13" s="23"/>
      <c r="L13" s="23">
        <v>1978128</v>
      </c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</row>
    <row r="14" ht="21" customHeight="1" spans="1:23">
      <c r="A14" s="24"/>
      <c r="B14" s="20" t="s">
        <v>195</v>
      </c>
      <c r="C14" s="20" t="s">
        <v>196</v>
      </c>
      <c r="D14" s="20" t="s">
        <v>98</v>
      </c>
      <c r="E14" s="20" t="s">
        <v>99</v>
      </c>
      <c r="F14" s="20" t="s">
        <v>201</v>
      </c>
      <c r="G14" s="20" t="s">
        <v>202</v>
      </c>
      <c r="H14" s="23">
        <v>2462280</v>
      </c>
      <c r="I14" s="23">
        <v>2462280</v>
      </c>
      <c r="J14" s="23"/>
      <c r="K14" s="23"/>
      <c r="L14" s="23">
        <v>2462280</v>
      </c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</row>
    <row r="15" ht="21" customHeight="1" spans="1:23">
      <c r="A15" s="24"/>
      <c r="B15" s="20" t="s">
        <v>203</v>
      </c>
      <c r="C15" s="20" t="s">
        <v>204</v>
      </c>
      <c r="D15" s="20" t="s">
        <v>98</v>
      </c>
      <c r="E15" s="20" t="s">
        <v>99</v>
      </c>
      <c r="F15" s="20" t="s">
        <v>201</v>
      </c>
      <c r="G15" s="20" t="s">
        <v>202</v>
      </c>
      <c r="H15" s="23">
        <v>2927268</v>
      </c>
      <c r="I15" s="23">
        <v>2927268</v>
      </c>
      <c r="J15" s="23"/>
      <c r="K15" s="23"/>
      <c r="L15" s="23">
        <v>2927268</v>
      </c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</row>
    <row r="16" ht="21" customHeight="1" spans="1:23">
      <c r="A16" s="24"/>
      <c r="B16" s="20" t="s">
        <v>205</v>
      </c>
      <c r="C16" s="20" t="s">
        <v>206</v>
      </c>
      <c r="D16" s="20" t="s">
        <v>90</v>
      </c>
      <c r="E16" s="20" t="s">
        <v>91</v>
      </c>
      <c r="F16" s="20" t="s">
        <v>207</v>
      </c>
      <c r="G16" s="20" t="s">
        <v>208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ht="21" customHeight="1" spans="1:23">
      <c r="A17" s="24"/>
      <c r="B17" s="20" t="s">
        <v>205</v>
      </c>
      <c r="C17" s="20" t="s">
        <v>206</v>
      </c>
      <c r="D17" s="20" t="s">
        <v>90</v>
      </c>
      <c r="E17" s="20" t="s">
        <v>91</v>
      </c>
      <c r="F17" s="20" t="s">
        <v>207</v>
      </c>
      <c r="G17" s="20" t="s">
        <v>208</v>
      </c>
      <c r="H17" s="23">
        <v>2768024.48</v>
      </c>
      <c r="I17" s="23">
        <v>2768024.48</v>
      </c>
      <c r="J17" s="23"/>
      <c r="K17" s="23"/>
      <c r="L17" s="23">
        <v>2768024.48</v>
      </c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ht="21" customHeight="1" spans="1:23">
      <c r="A18" s="24"/>
      <c r="B18" s="20" t="s">
        <v>205</v>
      </c>
      <c r="C18" s="20" t="s">
        <v>206</v>
      </c>
      <c r="D18" s="20" t="s">
        <v>92</v>
      </c>
      <c r="E18" s="20" t="s">
        <v>93</v>
      </c>
      <c r="F18" s="20" t="s">
        <v>209</v>
      </c>
      <c r="G18" s="20" t="s">
        <v>210</v>
      </c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</row>
    <row r="19" ht="21" customHeight="1" spans="1:23">
      <c r="A19" s="24"/>
      <c r="B19" s="20" t="s">
        <v>205</v>
      </c>
      <c r="C19" s="20" t="s">
        <v>206</v>
      </c>
      <c r="D19" s="20" t="s">
        <v>104</v>
      </c>
      <c r="E19" s="20" t="s">
        <v>105</v>
      </c>
      <c r="F19" s="20" t="s">
        <v>211</v>
      </c>
      <c r="G19" s="20" t="s">
        <v>212</v>
      </c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</row>
    <row r="20" ht="21" customHeight="1" spans="1:23">
      <c r="A20" s="24"/>
      <c r="B20" s="20" t="s">
        <v>205</v>
      </c>
      <c r="C20" s="20" t="s">
        <v>206</v>
      </c>
      <c r="D20" s="20" t="s">
        <v>104</v>
      </c>
      <c r="E20" s="20" t="s">
        <v>105</v>
      </c>
      <c r="F20" s="20" t="s">
        <v>211</v>
      </c>
      <c r="G20" s="20" t="s">
        <v>212</v>
      </c>
      <c r="H20" s="23">
        <v>1228310.86</v>
      </c>
      <c r="I20" s="23">
        <v>1228310.86</v>
      </c>
      <c r="J20" s="23"/>
      <c r="K20" s="23"/>
      <c r="L20" s="23">
        <v>1228310.86</v>
      </c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</row>
    <row r="21" ht="21" customHeight="1" spans="1:23">
      <c r="A21" s="24"/>
      <c r="B21" s="20" t="s">
        <v>205</v>
      </c>
      <c r="C21" s="20" t="s">
        <v>206</v>
      </c>
      <c r="D21" s="20" t="s">
        <v>102</v>
      </c>
      <c r="E21" s="20" t="s">
        <v>103</v>
      </c>
      <c r="F21" s="20" t="s">
        <v>211</v>
      </c>
      <c r="G21" s="20" t="s">
        <v>212</v>
      </c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</row>
    <row r="22" ht="21" customHeight="1" spans="1:23">
      <c r="A22" s="24"/>
      <c r="B22" s="20" t="s">
        <v>205</v>
      </c>
      <c r="C22" s="20" t="s">
        <v>206</v>
      </c>
      <c r="D22" s="20" t="s">
        <v>106</v>
      </c>
      <c r="E22" s="20" t="s">
        <v>107</v>
      </c>
      <c r="F22" s="20" t="s">
        <v>213</v>
      </c>
      <c r="G22" s="20" t="s">
        <v>214</v>
      </c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</row>
    <row r="23" ht="21" customHeight="1" spans="1:23">
      <c r="A23" s="24"/>
      <c r="B23" s="20" t="s">
        <v>205</v>
      </c>
      <c r="C23" s="20" t="s">
        <v>206</v>
      </c>
      <c r="D23" s="20" t="s">
        <v>106</v>
      </c>
      <c r="E23" s="20" t="s">
        <v>107</v>
      </c>
      <c r="F23" s="20" t="s">
        <v>213</v>
      </c>
      <c r="G23" s="20" t="s">
        <v>214</v>
      </c>
      <c r="H23" s="23">
        <v>592264.59</v>
      </c>
      <c r="I23" s="23">
        <v>592264.59</v>
      </c>
      <c r="J23" s="23"/>
      <c r="K23" s="23"/>
      <c r="L23" s="23">
        <v>592264.59</v>
      </c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</row>
    <row r="24" ht="21" customHeight="1" spans="1:23">
      <c r="A24" s="24"/>
      <c r="B24" s="20" t="s">
        <v>205</v>
      </c>
      <c r="C24" s="20" t="s">
        <v>206</v>
      </c>
      <c r="D24" s="20" t="s">
        <v>108</v>
      </c>
      <c r="E24" s="20" t="s">
        <v>109</v>
      </c>
      <c r="F24" s="20" t="s">
        <v>215</v>
      </c>
      <c r="G24" s="20" t="s">
        <v>216</v>
      </c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</row>
    <row r="25" ht="21" customHeight="1" spans="1:23">
      <c r="A25" s="24"/>
      <c r="B25" s="20" t="s">
        <v>205</v>
      </c>
      <c r="C25" s="20" t="s">
        <v>206</v>
      </c>
      <c r="D25" s="20" t="s">
        <v>108</v>
      </c>
      <c r="E25" s="20" t="s">
        <v>109</v>
      </c>
      <c r="F25" s="20" t="s">
        <v>215</v>
      </c>
      <c r="G25" s="20" t="s">
        <v>216</v>
      </c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</row>
    <row r="26" ht="21" customHeight="1" spans="1:23">
      <c r="A26" s="24"/>
      <c r="B26" s="20" t="s">
        <v>205</v>
      </c>
      <c r="C26" s="20" t="s">
        <v>206</v>
      </c>
      <c r="D26" s="20" t="s">
        <v>98</v>
      </c>
      <c r="E26" s="20" t="s">
        <v>99</v>
      </c>
      <c r="F26" s="20" t="s">
        <v>215</v>
      </c>
      <c r="G26" s="20" t="s">
        <v>216</v>
      </c>
      <c r="H26" s="23">
        <v>121335.26</v>
      </c>
      <c r="I26" s="23">
        <v>121335.26</v>
      </c>
      <c r="J26" s="23"/>
      <c r="K26" s="23"/>
      <c r="L26" s="23">
        <v>121335.26</v>
      </c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</row>
    <row r="27" ht="21" customHeight="1" spans="1:23">
      <c r="A27" s="24"/>
      <c r="B27" s="20" t="s">
        <v>205</v>
      </c>
      <c r="C27" s="20" t="s">
        <v>206</v>
      </c>
      <c r="D27" s="20" t="s">
        <v>108</v>
      </c>
      <c r="E27" s="20" t="s">
        <v>109</v>
      </c>
      <c r="F27" s="20" t="s">
        <v>215</v>
      </c>
      <c r="G27" s="20" t="s">
        <v>216</v>
      </c>
      <c r="H27" s="23">
        <v>58344</v>
      </c>
      <c r="I27" s="23">
        <v>58344</v>
      </c>
      <c r="J27" s="23"/>
      <c r="K27" s="23"/>
      <c r="L27" s="23">
        <v>58344</v>
      </c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</row>
    <row r="28" ht="21" customHeight="1" spans="1:23">
      <c r="A28" s="24"/>
      <c r="B28" s="20" t="s">
        <v>205</v>
      </c>
      <c r="C28" s="20" t="s">
        <v>206</v>
      </c>
      <c r="D28" s="20" t="s">
        <v>108</v>
      </c>
      <c r="E28" s="20" t="s">
        <v>109</v>
      </c>
      <c r="F28" s="20" t="s">
        <v>215</v>
      </c>
      <c r="G28" s="20" t="s">
        <v>216</v>
      </c>
      <c r="H28" s="23">
        <v>34600.31</v>
      </c>
      <c r="I28" s="23">
        <v>34600.31</v>
      </c>
      <c r="J28" s="23"/>
      <c r="K28" s="23"/>
      <c r="L28" s="23">
        <v>34600.31</v>
      </c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</row>
    <row r="29" ht="21" customHeight="1" spans="1:23">
      <c r="A29" s="24"/>
      <c r="B29" s="20" t="s">
        <v>217</v>
      </c>
      <c r="C29" s="20" t="s">
        <v>218</v>
      </c>
      <c r="D29" s="20" t="s">
        <v>88</v>
      </c>
      <c r="E29" s="20" t="s">
        <v>89</v>
      </c>
      <c r="F29" s="20" t="s">
        <v>219</v>
      </c>
      <c r="G29" s="20" t="s">
        <v>220</v>
      </c>
      <c r="H29" s="23">
        <v>1700</v>
      </c>
      <c r="I29" s="23">
        <v>1700</v>
      </c>
      <c r="J29" s="23"/>
      <c r="K29" s="23"/>
      <c r="L29" s="23">
        <v>1700</v>
      </c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</row>
    <row r="30" ht="21" customHeight="1" spans="1:23">
      <c r="A30" s="24"/>
      <c r="B30" s="20" t="s">
        <v>217</v>
      </c>
      <c r="C30" s="20" t="s">
        <v>218</v>
      </c>
      <c r="D30" s="20" t="s">
        <v>88</v>
      </c>
      <c r="E30" s="20" t="s">
        <v>89</v>
      </c>
      <c r="F30" s="20" t="s">
        <v>219</v>
      </c>
      <c r="G30" s="20" t="s">
        <v>220</v>
      </c>
      <c r="H30" s="23">
        <v>1000</v>
      </c>
      <c r="I30" s="23">
        <v>1000</v>
      </c>
      <c r="J30" s="23"/>
      <c r="K30" s="23"/>
      <c r="L30" s="23">
        <v>1000</v>
      </c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</row>
    <row r="31" ht="21" customHeight="1" spans="1:23">
      <c r="A31" s="24"/>
      <c r="B31" s="20" t="s">
        <v>217</v>
      </c>
      <c r="C31" s="20" t="s">
        <v>218</v>
      </c>
      <c r="D31" s="20" t="s">
        <v>88</v>
      </c>
      <c r="E31" s="20" t="s">
        <v>89</v>
      </c>
      <c r="F31" s="20" t="s">
        <v>219</v>
      </c>
      <c r="G31" s="20" t="s">
        <v>220</v>
      </c>
      <c r="H31" s="23">
        <v>22200</v>
      </c>
      <c r="I31" s="23">
        <v>22200</v>
      </c>
      <c r="J31" s="23"/>
      <c r="K31" s="23"/>
      <c r="L31" s="23">
        <v>22200</v>
      </c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</row>
    <row r="32" ht="21" customHeight="1" spans="1:23">
      <c r="A32" s="24"/>
      <c r="B32" s="20" t="s">
        <v>221</v>
      </c>
      <c r="C32" s="20" t="s">
        <v>222</v>
      </c>
      <c r="D32" s="20" t="s">
        <v>98</v>
      </c>
      <c r="E32" s="20" t="s">
        <v>99</v>
      </c>
      <c r="F32" s="20" t="s">
        <v>223</v>
      </c>
      <c r="G32" s="20" t="s">
        <v>224</v>
      </c>
      <c r="H32" s="23">
        <v>128564.1</v>
      </c>
      <c r="I32" s="23">
        <v>128564.1</v>
      </c>
      <c r="J32" s="23"/>
      <c r="K32" s="23"/>
      <c r="L32" s="23">
        <v>128564.1</v>
      </c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</row>
    <row r="33" ht="21" customHeight="1" spans="1:23">
      <c r="A33" s="24"/>
      <c r="B33" s="20" t="s">
        <v>225</v>
      </c>
      <c r="C33" s="20" t="s">
        <v>226</v>
      </c>
      <c r="D33" s="20" t="s">
        <v>98</v>
      </c>
      <c r="E33" s="20" t="s">
        <v>99</v>
      </c>
      <c r="F33" s="20" t="s">
        <v>227</v>
      </c>
      <c r="G33" s="20" t="s">
        <v>226</v>
      </c>
      <c r="H33" s="23">
        <v>171418.8</v>
      </c>
      <c r="I33" s="23">
        <v>171418.8</v>
      </c>
      <c r="J33" s="23"/>
      <c r="K33" s="23"/>
      <c r="L33" s="23">
        <v>171418.8</v>
      </c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</row>
    <row r="34" ht="21" customHeight="1" spans="1:23">
      <c r="A34" s="24"/>
      <c r="B34" s="20" t="s">
        <v>228</v>
      </c>
      <c r="C34" s="20" t="s">
        <v>229</v>
      </c>
      <c r="D34" s="20" t="s">
        <v>88</v>
      </c>
      <c r="E34" s="20" t="s">
        <v>89</v>
      </c>
      <c r="F34" s="20" t="s">
        <v>230</v>
      </c>
      <c r="G34" s="20" t="s">
        <v>231</v>
      </c>
      <c r="H34" s="23">
        <v>162444</v>
      </c>
      <c r="I34" s="23">
        <v>162444</v>
      </c>
      <c r="J34" s="23"/>
      <c r="K34" s="23"/>
      <c r="L34" s="23">
        <v>162444</v>
      </c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</row>
    <row r="35" ht="21" customHeight="1" spans="1:23">
      <c r="A35" s="24"/>
      <c r="B35" s="20" t="s">
        <v>228</v>
      </c>
      <c r="C35" s="20" t="s">
        <v>229</v>
      </c>
      <c r="D35" s="20" t="s">
        <v>88</v>
      </c>
      <c r="E35" s="20" t="s">
        <v>89</v>
      </c>
      <c r="F35" s="20" t="s">
        <v>232</v>
      </c>
      <c r="G35" s="20" t="s">
        <v>233</v>
      </c>
      <c r="H35" s="23">
        <v>815198.4</v>
      </c>
      <c r="I35" s="23">
        <v>815198.4</v>
      </c>
      <c r="J35" s="23"/>
      <c r="K35" s="23"/>
      <c r="L35" s="23">
        <v>815198.4</v>
      </c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</row>
    <row r="36" ht="21" customHeight="1" spans="1:23">
      <c r="A36" s="24"/>
      <c r="B36" s="20" t="s">
        <v>234</v>
      </c>
      <c r="C36" s="20" t="s">
        <v>235</v>
      </c>
      <c r="D36" s="20" t="s">
        <v>104</v>
      </c>
      <c r="E36" s="20" t="s">
        <v>105</v>
      </c>
      <c r="F36" s="20" t="s">
        <v>236</v>
      </c>
      <c r="G36" s="20" t="s">
        <v>237</v>
      </c>
      <c r="H36" s="23">
        <v>18000</v>
      </c>
      <c r="I36" s="23">
        <v>18000</v>
      </c>
      <c r="J36" s="23"/>
      <c r="K36" s="23"/>
      <c r="L36" s="23">
        <v>18000</v>
      </c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</row>
    <row r="37" ht="21" customHeight="1" spans="1:23">
      <c r="A37" s="24"/>
      <c r="B37" s="20" t="s">
        <v>234</v>
      </c>
      <c r="C37" s="20" t="s">
        <v>235</v>
      </c>
      <c r="D37" s="20" t="s">
        <v>102</v>
      </c>
      <c r="E37" s="20" t="s">
        <v>103</v>
      </c>
      <c r="F37" s="20" t="s">
        <v>236</v>
      </c>
      <c r="G37" s="20" t="s">
        <v>237</v>
      </c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</row>
    <row r="38" ht="21" customHeight="1" spans="1:23">
      <c r="A38" s="24"/>
      <c r="B38" s="20" t="s">
        <v>238</v>
      </c>
      <c r="C38" s="20" t="s">
        <v>239</v>
      </c>
      <c r="D38" s="20" t="s">
        <v>98</v>
      </c>
      <c r="E38" s="20" t="s">
        <v>99</v>
      </c>
      <c r="F38" s="20" t="s">
        <v>201</v>
      </c>
      <c r="G38" s="20" t="s">
        <v>202</v>
      </c>
      <c r="H38" s="23">
        <v>105551.2</v>
      </c>
      <c r="I38" s="23">
        <v>105551.2</v>
      </c>
      <c r="J38" s="23"/>
      <c r="K38" s="23"/>
      <c r="L38" s="23">
        <v>105551.2</v>
      </c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</row>
    <row r="39" ht="21" hidden="1" customHeight="1" spans="1:23">
      <c r="A39" s="24"/>
      <c r="B39" s="20" t="s">
        <v>240</v>
      </c>
      <c r="C39" s="20" t="s">
        <v>241</v>
      </c>
      <c r="D39" s="20" t="s">
        <v>98</v>
      </c>
      <c r="E39" s="20" t="s">
        <v>99</v>
      </c>
      <c r="F39" s="20" t="s">
        <v>242</v>
      </c>
      <c r="G39" s="20" t="s">
        <v>243</v>
      </c>
      <c r="H39" s="23">
        <v>41000000</v>
      </c>
      <c r="I39" s="23"/>
      <c r="J39" s="23"/>
      <c r="K39" s="23"/>
      <c r="L39" s="23"/>
      <c r="M39" s="23"/>
      <c r="N39" s="23"/>
      <c r="O39" s="23"/>
      <c r="P39" s="23"/>
      <c r="Q39" s="23"/>
      <c r="R39" s="23">
        <v>41000000</v>
      </c>
      <c r="S39" s="23">
        <v>41000000</v>
      </c>
      <c r="T39" s="23"/>
      <c r="U39" s="23"/>
      <c r="V39" s="23"/>
      <c r="W39" s="23"/>
    </row>
    <row r="40" ht="21" customHeight="1" spans="1:23">
      <c r="A40" s="22" t="s">
        <v>56</v>
      </c>
      <c r="B40" s="22"/>
      <c r="C40" s="22"/>
      <c r="D40" s="22"/>
      <c r="E40" s="22"/>
      <c r="F40" s="22"/>
      <c r="G40" s="22"/>
      <c r="H40" s="23">
        <v>66775900</v>
      </c>
      <c r="I40" s="23">
        <v>25775900</v>
      </c>
      <c r="J40" s="23"/>
      <c r="K40" s="23"/>
      <c r="L40" s="23">
        <v>25775900</v>
      </c>
      <c r="M40" s="23"/>
      <c r="N40" s="23"/>
      <c r="O40" s="23"/>
      <c r="P40" s="23"/>
      <c r="Q40" s="23"/>
      <c r="R40" s="23">
        <v>41000000</v>
      </c>
      <c r="S40" s="23">
        <v>41000000</v>
      </c>
      <c r="T40" s="23"/>
      <c r="U40" s="23"/>
      <c r="V40" s="23"/>
      <c r="W40" s="23"/>
    </row>
  </sheetData>
  <autoFilter xmlns:etc="http://www.wps.cn/officeDocument/2017/etCustomData" ref="A6:W40" etc:filterBottomFollowUsedRange="0">
    <filterColumn colId="2">
      <filters blank="1">
        <filter val="在职在编人员绩效项目资金"/>
        <filter val="3"/>
        <filter val="事业人员支出工资"/>
        <filter val="绩效工资（2017年提高标准部分）"/>
        <filter val="工会经费"/>
        <filter val="离退休费"/>
        <filter val="社会保障缴费"/>
        <filter val="职工教育经费"/>
        <filter val="离休人员医疗统筹费"/>
        <filter val="离退休公用经费"/>
      </filters>
    </filterColumn>
    <extLst/>
  </autoFilter>
  <mergeCells count="30">
    <mergeCell ref="A2:W2"/>
    <mergeCell ref="A3:G3"/>
    <mergeCell ref="H4:W4"/>
    <mergeCell ref="I5:M5"/>
    <mergeCell ref="N5:P5"/>
    <mergeCell ref="R5:W5"/>
    <mergeCell ref="A40:G40"/>
    <mergeCell ref="A4:A7"/>
    <mergeCell ref="B4:B7"/>
    <mergeCell ref="C4:C7"/>
    <mergeCell ref="D4:D7"/>
    <mergeCell ref="E4:E7"/>
    <mergeCell ref="F4:F7"/>
    <mergeCell ref="G4:G7"/>
    <mergeCell ref="H5:H7"/>
    <mergeCell ref="I6:I7"/>
    <mergeCell ref="J6:J7"/>
    <mergeCell ref="K6:K7"/>
    <mergeCell ref="L6:L7"/>
    <mergeCell ref="M6:M7"/>
    <mergeCell ref="N6:N7"/>
    <mergeCell ref="O6:O7"/>
    <mergeCell ref="P6:P7"/>
    <mergeCell ref="Q5:Q7"/>
    <mergeCell ref="R6:R7"/>
    <mergeCell ref="S6:S7"/>
    <mergeCell ref="T6:T7"/>
    <mergeCell ref="U6:U7"/>
    <mergeCell ref="V6:V7"/>
    <mergeCell ref="W6:W7"/>
  </mergeCells>
  <printOptions horizontalCentered="1"/>
  <pageMargins left="0.39" right="0.39" top="0.58" bottom="0.58" header="0.5" footer="0.5"/>
  <pageSetup paperSize="9" scale="57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41"/>
  <sheetViews>
    <sheetView showZeros="0" tabSelected="1" zoomScale="78" zoomScaleNormal="78" topLeftCell="A6" workbookViewId="0">
      <selection activeCell="C32" sqref="C32"/>
    </sheetView>
  </sheetViews>
  <sheetFormatPr defaultColWidth="9.14285714285714" defaultRowHeight="14.25" customHeight="1"/>
  <cols>
    <col min="1" max="1" width="12.4285714285714" customWidth="1"/>
    <col min="2" max="2" width="33.7333333333333" customWidth="1"/>
    <col min="3" max="3" width="32.8571428571429" customWidth="1"/>
    <col min="4" max="4" width="23.8571428571429" customWidth="1"/>
    <col min="5" max="5" width="11.1428571428571" customWidth="1"/>
    <col min="6" max="6" width="17.7047619047619" customWidth="1"/>
    <col min="7" max="7" width="9.85714285714286" customWidth="1"/>
    <col min="8" max="8" width="17.7047619047619" customWidth="1"/>
    <col min="9" max="9" width="23.4380952380952" customWidth="1"/>
    <col min="10" max="21" width="19.1428571428571" customWidth="1"/>
    <col min="22" max="23" width="19.2857142857143" customWidth="1"/>
  </cols>
  <sheetData>
    <row r="1" ht="13.5" customHeight="1" spans="1:23">
      <c r="B1" s="119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U1" s="119"/>
      <c r="W1" s="32" t="s">
        <v>244</v>
      </c>
    </row>
    <row r="2" ht="41.25" customHeight="1" spans="1:23">
      <c r="A2" s="4" t="str">
        <f>"2026"&amp;"年部门项目支出预算表"</f>
        <v>2026年部门项目支出预算表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18.75" customHeight="1" spans="1:23">
      <c r="A3" s="6" t="str">
        <f>"单位名称："&amp;"临沧市中医医院"</f>
        <v>单位名称：临沧市中医医院</v>
      </c>
      <c r="B3" s="7"/>
      <c r="C3" s="7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8"/>
      <c r="P3" s="8"/>
      <c r="Q3" s="8"/>
      <c r="U3" s="119"/>
      <c r="W3" s="32" t="s">
        <v>165</v>
      </c>
    </row>
    <row r="4" ht="18.75" customHeight="1" spans="1:23">
      <c r="A4" s="9" t="s">
        <v>245</v>
      </c>
      <c r="B4" s="10" t="s">
        <v>179</v>
      </c>
      <c r="C4" s="9" t="s">
        <v>180</v>
      </c>
      <c r="D4" s="9" t="s">
        <v>246</v>
      </c>
      <c r="E4" s="10" t="s">
        <v>181</v>
      </c>
      <c r="F4" s="10" t="s">
        <v>182</v>
      </c>
      <c r="G4" s="10" t="s">
        <v>247</v>
      </c>
      <c r="H4" s="10" t="s">
        <v>248</v>
      </c>
      <c r="I4" s="27" t="s">
        <v>56</v>
      </c>
      <c r="J4" s="11" t="s">
        <v>249</v>
      </c>
      <c r="K4" s="12"/>
      <c r="L4" s="12"/>
      <c r="M4" s="13"/>
      <c r="N4" s="11" t="s">
        <v>187</v>
      </c>
      <c r="O4" s="12"/>
      <c r="P4" s="13"/>
      <c r="Q4" s="10" t="s">
        <v>62</v>
      </c>
      <c r="R4" s="11" t="s">
        <v>78</v>
      </c>
      <c r="S4" s="12"/>
      <c r="T4" s="12"/>
      <c r="U4" s="12"/>
      <c r="V4" s="12"/>
      <c r="W4" s="13"/>
    </row>
    <row r="5" ht="18.75" customHeight="1" spans="1:23">
      <c r="A5" s="14"/>
      <c r="B5" s="28"/>
      <c r="C5" s="14"/>
      <c r="D5" s="14"/>
      <c r="E5" s="15"/>
      <c r="F5" s="15"/>
      <c r="G5" s="15"/>
      <c r="H5" s="15"/>
      <c r="I5" s="28"/>
      <c r="J5" s="120" t="s">
        <v>59</v>
      </c>
      <c r="K5" s="121"/>
      <c r="L5" s="10" t="s">
        <v>60</v>
      </c>
      <c r="M5" s="10" t="s">
        <v>61</v>
      </c>
      <c r="N5" s="10" t="s">
        <v>59</v>
      </c>
      <c r="O5" s="10" t="s">
        <v>60</v>
      </c>
      <c r="P5" s="10" t="s">
        <v>61</v>
      </c>
      <c r="Q5" s="15"/>
      <c r="R5" s="10" t="s">
        <v>58</v>
      </c>
      <c r="S5" s="9" t="s">
        <v>65</v>
      </c>
      <c r="T5" s="9" t="s">
        <v>193</v>
      </c>
      <c r="U5" s="9" t="s">
        <v>67</v>
      </c>
      <c r="V5" s="9" t="s">
        <v>68</v>
      </c>
      <c r="W5" s="9" t="s">
        <v>69</v>
      </c>
    </row>
    <row r="6" ht="18.75" customHeight="1" spans="1:23">
      <c r="A6" s="28"/>
      <c r="B6" s="28"/>
      <c r="C6" s="28"/>
      <c r="D6" s="28"/>
      <c r="E6" s="28"/>
      <c r="F6" s="28"/>
      <c r="G6" s="28"/>
      <c r="H6" s="28"/>
      <c r="I6" s="28"/>
      <c r="J6" s="122" t="s">
        <v>58</v>
      </c>
      <c r="K6" s="112"/>
      <c r="L6" s="28"/>
      <c r="M6" s="28"/>
      <c r="N6" s="28"/>
      <c r="O6" s="28"/>
      <c r="P6" s="28"/>
      <c r="Q6" s="28"/>
      <c r="R6" s="28"/>
      <c r="S6" s="123"/>
      <c r="T6" s="123"/>
      <c r="U6" s="123"/>
      <c r="V6" s="123"/>
      <c r="W6" s="123"/>
    </row>
    <row r="7" ht="18.75" customHeight="1" spans="1:23">
      <c r="A7" s="16"/>
      <c r="B7" s="29"/>
      <c r="C7" s="16"/>
      <c r="D7" s="16"/>
      <c r="E7" s="17"/>
      <c r="F7" s="17"/>
      <c r="G7" s="17"/>
      <c r="H7" s="17"/>
      <c r="I7" s="29"/>
      <c r="J7" s="40" t="s">
        <v>58</v>
      </c>
      <c r="K7" s="40" t="s">
        <v>250</v>
      </c>
      <c r="L7" s="17"/>
      <c r="M7" s="17"/>
      <c r="N7" s="17"/>
      <c r="O7" s="17"/>
      <c r="P7" s="17"/>
      <c r="Q7" s="17"/>
      <c r="R7" s="17"/>
      <c r="S7" s="17"/>
      <c r="T7" s="17"/>
      <c r="U7" s="29"/>
      <c r="V7" s="17"/>
      <c r="W7" s="17"/>
    </row>
    <row r="8" ht="18.75" customHeight="1" spans="1:23">
      <c r="A8" s="124">
        <v>1</v>
      </c>
      <c r="B8" s="124">
        <v>2</v>
      </c>
      <c r="C8" s="124">
        <v>3</v>
      </c>
      <c r="D8" s="124">
        <v>4</v>
      </c>
      <c r="E8" s="124">
        <v>5</v>
      </c>
      <c r="F8" s="124">
        <v>6</v>
      </c>
      <c r="G8" s="124">
        <v>7</v>
      </c>
      <c r="H8" s="124">
        <v>8</v>
      </c>
      <c r="I8" s="124">
        <v>9</v>
      </c>
      <c r="J8" s="124">
        <v>10</v>
      </c>
      <c r="K8" s="124">
        <v>11</v>
      </c>
      <c r="L8" s="124">
        <v>12</v>
      </c>
      <c r="M8" s="124">
        <v>13</v>
      </c>
      <c r="N8" s="124">
        <v>14</v>
      </c>
      <c r="O8" s="124">
        <v>15</v>
      </c>
      <c r="P8" s="124">
        <v>16</v>
      </c>
      <c r="Q8" s="124">
        <v>17</v>
      </c>
      <c r="R8" s="124">
        <v>18</v>
      </c>
      <c r="S8" s="124">
        <v>19</v>
      </c>
      <c r="T8" s="124">
        <v>20</v>
      </c>
      <c r="U8" s="124">
        <v>21</v>
      </c>
      <c r="V8" s="124">
        <v>22</v>
      </c>
      <c r="W8" s="124">
        <v>23</v>
      </c>
    </row>
    <row r="9" ht="18.75" customHeight="1" spans="1:23">
      <c r="A9" s="20"/>
      <c r="B9" s="20"/>
      <c r="C9" s="20" t="s">
        <v>251</v>
      </c>
      <c r="D9" s="20"/>
      <c r="E9" s="20"/>
      <c r="F9" s="20"/>
      <c r="G9" s="20"/>
      <c r="H9" s="20"/>
      <c r="I9" s="23">
        <v>97324000</v>
      </c>
      <c r="J9" s="23"/>
      <c r="K9" s="23"/>
      <c r="L9" s="23"/>
      <c r="M9" s="23"/>
      <c r="N9" s="23"/>
      <c r="O9" s="23"/>
      <c r="P9" s="23"/>
      <c r="Q9" s="23"/>
      <c r="R9" s="23">
        <v>97324000</v>
      </c>
      <c r="S9" s="23">
        <v>97324000</v>
      </c>
      <c r="T9" s="23"/>
      <c r="U9" s="23"/>
      <c r="V9" s="23"/>
      <c r="W9" s="23"/>
    </row>
    <row r="10" ht="18.75" customHeight="1" spans="1:23">
      <c r="A10" s="30" t="s">
        <v>252</v>
      </c>
      <c r="B10" s="30" t="s">
        <v>253</v>
      </c>
      <c r="C10" s="30" t="s">
        <v>251</v>
      </c>
      <c r="D10" s="30" t="s">
        <v>71</v>
      </c>
      <c r="E10" s="30" t="s">
        <v>98</v>
      </c>
      <c r="F10" s="30" t="s">
        <v>99</v>
      </c>
      <c r="G10" s="30" t="s">
        <v>219</v>
      </c>
      <c r="H10" s="30" t="s">
        <v>220</v>
      </c>
      <c r="I10" s="23">
        <v>1530000</v>
      </c>
      <c r="J10" s="23"/>
      <c r="K10" s="23"/>
      <c r="L10" s="23"/>
      <c r="M10" s="23"/>
      <c r="N10" s="23"/>
      <c r="O10" s="23"/>
      <c r="P10" s="23"/>
      <c r="Q10" s="23"/>
      <c r="R10" s="23">
        <v>1530000</v>
      </c>
      <c r="S10" s="23">
        <v>1530000</v>
      </c>
      <c r="T10" s="23"/>
      <c r="U10" s="23"/>
      <c r="V10" s="23"/>
      <c r="W10" s="23"/>
    </row>
    <row r="11" ht="18.75" customHeight="1" spans="1:23">
      <c r="A11" s="30" t="s">
        <v>252</v>
      </c>
      <c r="B11" s="30" t="s">
        <v>253</v>
      </c>
      <c r="C11" s="30" t="s">
        <v>251</v>
      </c>
      <c r="D11" s="30" t="s">
        <v>71</v>
      </c>
      <c r="E11" s="30" t="s">
        <v>98</v>
      </c>
      <c r="F11" s="30" t="s">
        <v>99</v>
      </c>
      <c r="G11" s="30" t="s">
        <v>254</v>
      </c>
      <c r="H11" s="30" t="s">
        <v>255</v>
      </c>
      <c r="I11" s="23">
        <v>100000</v>
      </c>
      <c r="J11" s="23"/>
      <c r="K11" s="23"/>
      <c r="L11" s="23"/>
      <c r="M11" s="23"/>
      <c r="N11" s="23"/>
      <c r="O11" s="23"/>
      <c r="P11" s="23"/>
      <c r="Q11" s="23"/>
      <c r="R11" s="23">
        <v>100000</v>
      </c>
      <c r="S11" s="23">
        <v>100000</v>
      </c>
      <c r="T11" s="23"/>
      <c r="U11" s="23"/>
      <c r="V11" s="23"/>
      <c r="W11" s="23"/>
    </row>
    <row r="12" ht="18.75" customHeight="1" spans="1:23">
      <c r="A12" s="30" t="s">
        <v>252</v>
      </c>
      <c r="B12" s="30" t="s">
        <v>253</v>
      </c>
      <c r="C12" s="30" t="s">
        <v>251</v>
      </c>
      <c r="D12" s="30" t="s">
        <v>71</v>
      </c>
      <c r="E12" s="30" t="s">
        <v>98</v>
      </c>
      <c r="F12" s="30" t="s">
        <v>99</v>
      </c>
      <c r="G12" s="30" t="s">
        <v>256</v>
      </c>
      <c r="H12" s="30" t="s">
        <v>257</v>
      </c>
      <c r="I12" s="23">
        <v>260000</v>
      </c>
      <c r="J12" s="23"/>
      <c r="K12" s="23"/>
      <c r="L12" s="23"/>
      <c r="M12" s="23"/>
      <c r="N12" s="23"/>
      <c r="O12" s="23"/>
      <c r="P12" s="23"/>
      <c r="Q12" s="23"/>
      <c r="R12" s="23">
        <v>260000</v>
      </c>
      <c r="S12" s="23">
        <v>260000</v>
      </c>
      <c r="T12" s="23"/>
      <c r="U12" s="23"/>
      <c r="V12" s="23"/>
      <c r="W12" s="23"/>
    </row>
    <row r="13" ht="18.75" customHeight="1" spans="1:23">
      <c r="A13" s="30" t="s">
        <v>252</v>
      </c>
      <c r="B13" s="30" t="s">
        <v>253</v>
      </c>
      <c r="C13" s="30" t="s">
        <v>251</v>
      </c>
      <c r="D13" s="30" t="s">
        <v>71</v>
      </c>
      <c r="E13" s="30" t="s">
        <v>98</v>
      </c>
      <c r="F13" s="30" t="s">
        <v>99</v>
      </c>
      <c r="G13" s="30" t="s">
        <v>258</v>
      </c>
      <c r="H13" s="30" t="s">
        <v>259</v>
      </c>
      <c r="I13" s="23">
        <v>1350000</v>
      </c>
      <c r="J13" s="23"/>
      <c r="K13" s="23"/>
      <c r="L13" s="23"/>
      <c r="M13" s="23"/>
      <c r="N13" s="23"/>
      <c r="O13" s="23"/>
      <c r="P13" s="23"/>
      <c r="Q13" s="23"/>
      <c r="R13" s="23">
        <v>1350000</v>
      </c>
      <c r="S13" s="23">
        <v>1350000</v>
      </c>
      <c r="T13" s="23"/>
      <c r="U13" s="23"/>
      <c r="V13" s="23"/>
      <c r="W13" s="23"/>
    </row>
    <row r="14" ht="18.75" customHeight="1" spans="1:23">
      <c r="A14" s="30" t="s">
        <v>252</v>
      </c>
      <c r="B14" s="30" t="s">
        <v>253</v>
      </c>
      <c r="C14" s="30" t="s">
        <v>251</v>
      </c>
      <c r="D14" s="30" t="s">
        <v>71</v>
      </c>
      <c r="E14" s="30" t="s">
        <v>98</v>
      </c>
      <c r="F14" s="30" t="s">
        <v>99</v>
      </c>
      <c r="G14" s="30" t="s">
        <v>260</v>
      </c>
      <c r="H14" s="30" t="s">
        <v>261</v>
      </c>
      <c r="I14" s="23">
        <v>30000</v>
      </c>
      <c r="J14" s="23"/>
      <c r="K14" s="23"/>
      <c r="L14" s="23"/>
      <c r="M14" s="23"/>
      <c r="N14" s="23"/>
      <c r="O14" s="23"/>
      <c r="P14" s="23"/>
      <c r="Q14" s="23"/>
      <c r="R14" s="23">
        <v>30000</v>
      </c>
      <c r="S14" s="23">
        <v>30000</v>
      </c>
      <c r="T14" s="23"/>
      <c r="U14" s="23"/>
      <c r="V14" s="23"/>
      <c r="W14" s="23"/>
    </row>
    <row r="15" ht="18.75" customHeight="1" spans="1:23">
      <c r="A15" s="30" t="s">
        <v>252</v>
      </c>
      <c r="B15" s="30" t="s">
        <v>253</v>
      </c>
      <c r="C15" s="30" t="s">
        <v>251</v>
      </c>
      <c r="D15" s="30" t="s">
        <v>71</v>
      </c>
      <c r="E15" s="30" t="s">
        <v>98</v>
      </c>
      <c r="F15" s="30" t="s">
        <v>99</v>
      </c>
      <c r="G15" s="30" t="s">
        <v>262</v>
      </c>
      <c r="H15" s="30" t="s">
        <v>263</v>
      </c>
      <c r="I15" s="23">
        <v>1590000</v>
      </c>
      <c r="J15" s="23"/>
      <c r="K15" s="23"/>
      <c r="L15" s="23"/>
      <c r="M15" s="23"/>
      <c r="N15" s="23"/>
      <c r="O15" s="23"/>
      <c r="P15" s="23"/>
      <c r="Q15" s="23"/>
      <c r="R15" s="23">
        <v>1590000</v>
      </c>
      <c r="S15" s="23">
        <v>1590000</v>
      </c>
      <c r="T15" s="23"/>
      <c r="U15" s="23"/>
      <c r="V15" s="23"/>
      <c r="W15" s="23"/>
    </row>
    <row r="16" ht="18.75" customHeight="1" spans="1:23">
      <c r="A16" s="30" t="s">
        <v>252</v>
      </c>
      <c r="B16" s="30" t="s">
        <v>253</v>
      </c>
      <c r="C16" s="30" t="s">
        <v>251</v>
      </c>
      <c r="D16" s="30" t="s">
        <v>71</v>
      </c>
      <c r="E16" s="30" t="s">
        <v>98</v>
      </c>
      <c r="F16" s="30" t="s">
        <v>99</v>
      </c>
      <c r="G16" s="30" t="s">
        <v>264</v>
      </c>
      <c r="H16" s="30" t="s">
        <v>265</v>
      </c>
      <c r="I16" s="23">
        <v>1620000</v>
      </c>
      <c r="J16" s="23"/>
      <c r="K16" s="23"/>
      <c r="L16" s="23"/>
      <c r="M16" s="23"/>
      <c r="N16" s="23"/>
      <c r="O16" s="23"/>
      <c r="P16" s="23"/>
      <c r="Q16" s="23"/>
      <c r="R16" s="23">
        <v>1620000</v>
      </c>
      <c r="S16" s="23">
        <v>1620000</v>
      </c>
      <c r="T16" s="23"/>
      <c r="U16" s="23"/>
      <c r="V16" s="23"/>
      <c r="W16" s="23"/>
    </row>
    <row r="17" ht="18.75" customHeight="1" spans="1:23">
      <c r="A17" s="30" t="s">
        <v>252</v>
      </c>
      <c r="B17" s="30" t="s">
        <v>253</v>
      </c>
      <c r="C17" s="30" t="s">
        <v>251</v>
      </c>
      <c r="D17" s="30" t="s">
        <v>71</v>
      </c>
      <c r="E17" s="30" t="s">
        <v>98</v>
      </c>
      <c r="F17" s="30" t="s">
        <v>99</v>
      </c>
      <c r="G17" s="30" t="s">
        <v>266</v>
      </c>
      <c r="H17" s="30" t="s">
        <v>267</v>
      </c>
      <c r="I17" s="23">
        <v>3530000</v>
      </c>
      <c r="J17" s="23"/>
      <c r="K17" s="23"/>
      <c r="L17" s="23"/>
      <c r="M17" s="23"/>
      <c r="N17" s="23"/>
      <c r="O17" s="23"/>
      <c r="P17" s="23"/>
      <c r="Q17" s="23"/>
      <c r="R17" s="23">
        <v>3530000</v>
      </c>
      <c r="S17" s="23">
        <v>3530000</v>
      </c>
      <c r="T17" s="23"/>
      <c r="U17" s="23"/>
      <c r="V17" s="23"/>
      <c r="W17" s="23"/>
    </row>
    <row r="18" ht="18.75" customHeight="1" spans="1:23">
      <c r="A18" s="30" t="s">
        <v>252</v>
      </c>
      <c r="B18" s="30" t="s">
        <v>253</v>
      </c>
      <c r="C18" s="30" t="s">
        <v>251</v>
      </c>
      <c r="D18" s="30" t="s">
        <v>71</v>
      </c>
      <c r="E18" s="30" t="s">
        <v>98</v>
      </c>
      <c r="F18" s="30" t="s">
        <v>99</v>
      </c>
      <c r="G18" s="30" t="s">
        <v>268</v>
      </c>
      <c r="H18" s="30" t="s">
        <v>269</v>
      </c>
      <c r="I18" s="23">
        <v>1320000</v>
      </c>
      <c r="J18" s="23"/>
      <c r="K18" s="23"/>
      <c r="L18" s="23"/>
      <c r="M18" s="23"/>
      <c r="N18" s="23"/>
      <c r="O18" s="23"/>
      <c r="P18" s="23"/>
      <c r="Q18" s="23"/>
      <c r="R18" s="23">
        <v>1320000</v>
      </c>
      <c r="S18" s="23">
        <v>1320000</v>
      </c>
      <c r="T18" s="23"/>
      <c r="U18" s="23"/>
      <c r="V18" s="23"/>
      <c r="W18" s="23"/>
    </row>
    <row r="19" ht="18.75" customHeight="1" spans="1:23">
      <c r="A19" s="30" t="s">
        <v>252</v>
      </c>
      <c r="B19" s="30" t="s">
        <v>253</v>
      </c>
      <c r="C19" s="30" t="s">
        <v>251</v>
      </c>
      <c r="D19" s="30" t="s">
        <v>71</v>
      </c>
      <c r="E19" s="30" t="s">
        <v>98</v>
      </c>
      <c r="F19" s="30" t="s">
        <v>99</v>
      </c>
      <c r="G19" s="30" t="s">
        <v>223</v>
      </c>
      <c r="H19" s="30" t="s">
        <v>224</v>
      </c>
      <c r="I19" s="23">
        <v>150000</v>
      </c>
      <c r="J19" s="23"/>
      <c r="K19" s="23"/>
      <c r="L19" s="23"/>
      <c r="M19" s="23"/>
      <c r="N19" s="23"/>
      <c r="O19" s="23"/>
      <c r="P19" s="23"/>
      <c r="Q19" s="23"/>
      <c r="R19" s="23">
        <v>150000</v>
      </c>
      <c r="S19" s="23">
        <v>150000</v>
      </c>
      <c r="T19" s="23"/>
      <c r="U19" s="23"/>
      <c r="V19" s="23"/>
      <c r="W19" s="23"/>
    </row>
    <row r="20" ht="18.75" customHeight="1" spans="1:23">
      <c r="A20" s="30" t="s">
        <v>252</v>
      </c>
      <c r="B20" s="30" t="s">
        <v>253</v>
      </c>
      <c r="C20" s="30" t="s">
        <v>251</v>
      </c>
      <c r="D20" s="30" t="s">
        <v>71</v>
      </c>
      <c r="E20" s="30" t="s">
        <v>98</v>
      </c>
      <c r="F20" s="30" t="s">
        <v>99</v>
      </c>
      <c r="G20" s="30" t="s">
        <v>270</v>
      </c>
      <c r="H20" s="30" t="s">
        <v>170</v>
      </c>
      <c r="I20" s="23">
        <v>10000</v>
      </c>
      <c r="J20" s="23"/>
      <c r="K20" s="23"/>
      <c r="L20" s="23"/>
      <c r="M20" s="23"/>
      <c r="N20" s="23"/>
      <c r="O20" s="23"/>
      <c r="P20" s="23"/>
      <c r="Q20" s="23"/>
      <c r="R20" s="23">
        <v>10000</v>
      </c>
      <c r="S20" s="23">
        <v>10000</v>
      </c>
      <c r="T20" s="23"/>
      <c r="U20" s="23"/>
      <c r="V20" s="23"/>
      <c r="W20" s="23"/>
    </row>
    <row r="21" ht="18.75" customHeight="1" spans="1:23">
      <c r="A21" s="30" t="s">
        <v>252</v>
      </c>
      <c r="B21" s="30" t="s">
        <v>253</v>
      </c>
      <c r="C21" s="30" t="s">
        <v>251</v>
      </c>
      <c r="D21" s="30" t="s">
        <v>71</v>
      </c>
      <c r="E21" s="30" t="s">
        <v>98</v>
      </c>
      <c r="F21" s="30" t="s">
        <v>99</v>
      </c>
      <c r="G21" s="30" t="s">
        <v>271</v>
      </c>
      <c r="H21" s="30" t="s">
        <v>272</v>
      </c>
      <c r="I21" s="23">
        <v>43000000</v>
      </c>
      <c r="J21" s="23"/>
      <c r="K21" s="23"/>
      <c r="L21" s="23"/>
      <c r="M21" s="23"/>
      <c r="N21" s="23"/>
      <c r="O21" s="23"/>
      <c r="P21" s="23"/>
      <c r="Q21" s="23"/>
      <c r="R21" s="23">
        <v>43000000</v>
      </c>
      <c r="S21" s="23">
        <v>43000000</v>
      </c>
      <c r="T21" s="23"/>
      <c r="U21" s="23"/>
      <c r="V21" s="23"/>
      <c r="W21" s="23"/>
    </row>
    <row r="22" ht="18.75" customHeight="1" spans="1:23">
      <c r="A22" s="30" t="s">
        <v>252</v>
      </c>
      <c r="B22" s="30" t="s">
        <v>253</v>
      </c>
      <c r="C22" s="30" t="s">
        <v>251</v>
      </c>
      <c r="D22" s="30" t="s">
        <v>71</v>
      </c>
      <c r="E22" s="30" t="s">
        <v>98</v>
      </c>
      <c r="F22" s="30" t="s">
        <v>99</v>
      </c>
      <c r="G22" s="30" t="s">
        <v>273</v>
      </c>
      <c r="H22" s="30" t="s">
        <v>274</v>
      </c>
      <c r="I22" s="23">
        <v>150000</v>
      </c>
      <c r="J22" s="23"/>
      <c r="K22" s="23"/>
      <c r="L22" s="23"/>
      <c r="M22" s="23"/>
      <c r="N22" s="23"/>
      <c r="O22" s="23"/>
      <c r="P22" s="23"/>
      <c r="Q22" s="23"/>
      <c r="R22" s="23">
        <v>150000</v>
      </c>
      <c r="S22" s="23">
        <v>150000</v>
      </c>
      <c r="T22" s="23"/>
      <c r="U22" s="23"/>
      <c r="V22" s="23"/>
      <c r="W22" s="23"/>
    </row>
    <row r="23" ht="18.75" customHeight="1" spans="1:23">
      <c r="A23" s="30" t="s">
        <v>252</v>
      </c>
      <c r="B23" s="30" t="s">
        <v>253</v>
      </c>
      <c r="C23" s="30" t="s">
        <v>251</v>
      </c>
      <c r="D23" s="30" t="s">
        <v>71</v>
      </c>
      <c r="E23" s="30" t="s">
        <v>98</v>
      </c>
      <c r="F23" s="30" t="s">
        <v>99</v>
      </c>
      <c r="G23" s="30" t="s">
        <v>275</v>
      </c>
      <c r="H23" s="30" t="s">
        <v>276</v>
      </c>
      <c r="I23" s="23">
        <v>2410000</v>
      </c>
      <c r="J23" s="23"/>
      <c r="K23" s="23"/>
      <c r="L23" s="23"/>
      <c r="M23" s="23"/>
      <c r="N23" s="23"/>
      <c r="O23" s="23"/>
      <c r="P23" s="23"/>
      <c r="Q23" s="23"/>
      <c r="R23" s="23">
        <v>2410000</v>
      </c>
      <c r="S23" s="23">
        <v>2410000</v>
      </c>
      <c r="T23" s="23"/>
      <c r="U23" s="23"/>
      <c r="V23" s="23"/>
      <c r="W23" s="23"/>
    </row>
    <row r="24" ht="18.75" customHeight="1" spans="1:23">
      <c r="A24" s="30" t="s">
        <v>252</v>
      </c>
      <c r="B24" s="30" t="s">
        <v>253</v>
      </c>
      <c r="C24" s="30" t="s">
        <v>251</v>
      </c>
      <c r="D24" s="30" t="s">
        <v>71</v>
      </c>
      <c r="E24" s="30" t="s">
        <v>98</v>
      </c>
      <c r="F24" s="30" t="s">
        <v>99</v>
      </c>
      <c r="G24" s="30" t="s">
        <v>227</v>
      </c>
      <c r="H24" s="30" t="s">
        <v>226</v>
      </c>
      <c r="I24" s="23">
        <v>350000</v>
      </c>
      <c r="J24" s="23"/>
      <c r="K24" s="23"/>
      <c r="L24" s="23"/>
      <c r="M24" s="23"/>
      <c r="N24" s="23"/>
      <c r="O24" s="23"/>
      <c r="P24" s="23"/>
      <c r="Q24" s="23"/>
      <c r="R24" s="23">
        <v>350000</v>
      </c>
      <c r="S24" s="23">
        <v>350000</v>
      </c>
      <c r="T24" s="23"/>
      <c r="U24" s="23"/>
      <c r="V24" s="23"/>
      <c r="W24" s="23"/>
    </row>
    <row r="25" ht="18.75" customHeight="1" spans="1:23">
      <c r="A25" s="30" t="s">
        <v>252</v>
      </c>
      <c r="B25" s="30" t="s">
        <v>253</v>
      </c>
      <c r="C25" s="30" t="s">
        <v>251</v>
      </c>
      <c r="D25" s="30" t="s">
        <v>71</v>
      </c>
      <c r="E25" s="30" t="s">
        <v>98</v>
      </c>
      <c r="F25" s="30" t="s">
        <v>99</v>
      </c>
      <c r="G25" s="30" t="s">
        <v>277</v>
      </c>
      <c r="H25" s="30" t="s">
        <v>278</v>
      </c>
      <c r="I25" s="23">
        <v>120000</v>
      </c>
      <c r="J25" s="23"/>
      <c r="K25" s="23"/>
      <c r="L25" s="23"/>
      <c r="M25" s="23"/>
      <c r="N25" s="23"/>
      <c r="O25" s="23"/>
      <c r="P25" s="23"/>
      <c r="Q25" s="23"/>
      <c r="R25" s="23">
        <v>120000</v>
      </c>
      <c r="S25" s="23">
        <v>120000</v>
      </c>
      <c r="T25" s="23"/>
      <c r="U25" s="23"/>
      <c r="V25" s="23"/>
      <c r="W25" s="23"/>
    </row>
    <row r="26" ht="18.75" customHeight="1" spans="1:23">
      <c r="A26" s="30" t="s">
        <v>252</v>
      </c>
      <c r="B26" s="30" t="s">
        <v>253</v>
      </c>
      <c r="C26" s="30" t="s">
        <v>251</v>
      </c>
      <c r="D26" s="30" t="s">
        <v>71</v>
      </c>
      <c r="E26" s="30" t="s">
        <v>98</v>
      </c>
      <c r="F26" s="30" t="s">
        <v>99</v>
      </c>
      <c r="G26" s="30" t="s">
        <v>279</v>
      </c>
      <c r="H26" s="30" t="s">
        <v>280</v>
      </c>
      <c r="I26" s="23">
        <v>10000</v>
      </c>
      <c r="J26" s="23"/>
      <c r="K26" s="23"/>
      <c r="L26" s="23"/>
      <c r="M26" s="23"/>
      <c r="N26" s="23"/>
      <c r="O26" s="23"/>
      <c r="P26" s="23"/>
      <c r="Q26" s="23"/>
      <c r="R26" s="23">
        <v>10000</v>
      </c>
      <c r="S26" s="23">
        <v>10000</v>
      </c>
      <c r="T26" s="23"/>
      <c r="U26" s="23"/>
      <c r="V26" s="23"/>
      <c r="W26" s="23"/>
    </row>
    <row r="27" ht="18.75" customHeight="1" spans="1:23">
      <c r="A27" s="30" t="s">
        <v>252</v>
      </c>
      <c r="B27" s="30" t="s">
        <v>253</v>
      </c>
      <c r="C27" s="30" t="s">
        <v>251</v>
      </c>
      <c r="D27" s="30" t="s">
        <v>71</v>
      </c>
      <c r="E27" s="30" t="s">
        <v>98</v>
      </c>
      <c r="F27" s="30" t="s">
        <v>99</v>
      </c>
      <c r="G27" s="30" t="s">
        <v>281</v>
      </c>
      <c r="H27" s="30" t="s">
        <v>282</v>
      </c>
      <c r="I27" s="23">
        <v>2789000</v>
      </c>
      <c r="J27" s="23"/>
      <c r="K27" s="23"/>
      <c r="L27" s="23"/>
      <c r="M27" s="23"/>
      <c r="N27" s="23"/>
      <c r="O27" s="23"/>
      <c r="P27" s="23"/>
      <c r="Q27" s="23"/>
      <c r="R27" s="23">
        <v>2789000</v>
      </c>
      <c r="S27" s="23">
        <v>2789000</v>
      </c>
      <c r="T27" s="23"/>
      <c r="U27" s="23"/>
      <c r="V27" s="23"/>
      <c r="W27" s="23"/>
    </row>
    <row r="28" ht="18.75" customHeight="1" spans="1:23">
      <c r="A28" s="30" t="s">
        <v>252</v>
      </c>
      <c r="B28" s="30" t="s">
        <v>253</v>
      </c>
      <c r="C28" s="30" t="s">
        <v>251</v>
      </c>
      <c r="D28" s="30" t="s">
        <v>71</v>
      </c>
      <c r="E28" s="30" t="s">
        <v>98</v>
      </c>
      <c r="F28" s="30" t="s">
        <v>99</v>
      </c>
      <c r="G28" s="30" t="s">
        <v>283</v>
      </c>
      <c r="H28" s="30" t="s">
        <v>284</v>
      </c>
      <c r="I28" s="23">
        <v>1555000</v>
      </c>
      <c r="J28" s="23"/>
      <c r="K28" s="23"/>
      <c r="L28" s="23"/>
      <c r="M28" s="23"/>
      <c r="N28" s="23"/>
      <c r="O28" s="23"/>
      <c r="P28" s="23"/>
      <c r="Q28" s="23"/>
      <c r="R28" s="23">
        <v>1555000</v>
      </c>
      <c r="S28" s="23">
        <v>1555000</v>
      </c>
      <c r="T28" s="23"/>
      <c r="U28" s="23"/>
      <c r="V28" s="23"/>
      <c r="W28" s="23"/>
    </row>
    <row r="29" ht="18.75" customHeight="1" spans="1:23">
      <c r="A29" s="30" t="s">
        <v>252</v>
      </c>
      <c r="B29" s="30" t="s">
        <v>253</v>
      </c>
      <c r="C29" s="30" t="s">
        <v>251</v>
      </c>
      <c r="D29" s="30" t="s">
        <v>71</v>
      </c>
      <c r="E29" s="30" t="s">
        <v>98</v>
      </c>
      <c r="F29" s="30" t="s">
        <v>99</v>
      </c>
      <c r="G29" s="30" t="s">
        <v>285</v>
      </c>
      <c r="H29" s="30" t="s">
        <v>286</v>
      </c>
      <c r="I29" s="23">
        <v>30000000</v>
      </c>
      <c r="J29" s="23"/>
      <c r="K29" s="23"/>
      <c r="L29" s="23"/>
      <c r="M29" s="23"/>
      <c r="N29" s="23"/>
      <c r="O29" s="23"/>
      <c r="P29" s="23"/>
      <c r="Q29" s="23"/>
      <c r="R29" s="23">
        <v>30000000</v>
      </c>
      <c r="S29" s="23">
        <v>30000000</v>
      </c>
      <c r="T29" s="23"/>
      <c r="U29" s="23"/>
      <c r="V29" s="23"/>
      <c r="W29" s="23"/>
    </row>
    <row r="30" ht="18.75" customHeight="1" spans="1:23">
      <c r="A30" s="30" t="s">
        <v>252</v>
      </c>
      <c r="B30" s="30" t="s">
        <v>253</v>
      </c>
      <c r="C30" s="30" t="s">
        <v>251</v>
      </c>
      <c r="D30" s="30" t="s">
        <v>71</v>
      </c>
      <c r="E30" s="30" t="s">
        <v>114</v>
      </c>
      <c r="F30" s="30" t="s">
        <v>115</v>
      </c>
      <c r="G30" s="30" t="s">
        <v>287</v>
      </c>
      <c r="H30" s="30" t="s">
        <v>288</v>
      </c>
      <c r="I30" s="23">
        <v>5450000</v>
      </c>
      <c r="J30" s="23"/>
      <c r="K30" s="23"/>
      <c r="L30" s="23"/>
      <c r="M30" s="23"/>
      <c r="N30" s="23"/>
      <c r="O30" s="23"/>
      <c r="P30" s="23"/>
      <c r="Q30" s="23"/>
      <c r="R30" s="23">
        <v>5450000</v>
      </c>
      <c r="S30" s="23">
        <v>5450000</v>
      </c>
      <c r="T30" s="23"/>
      <c r="U30" s="23"/>
      <c r="V30" s="23"/>
      <c r="W30" s="23"/>
    </row>
    <row r="31" ht="31" customHeight="1" spans="1:23">
      <c r="A31" s="24"/>
      <c r="B31" s="24"/>
      <c r="C31" s="20" t="s">
        <v>289</v>
      </c>
      <c r="D31" s="24"/>
      <c r="E31" s="24"/>
      <c r="F31" s="24"/>
      <c r="G31" s="24"/>
      <c r="H31" s="24"/>
      <c r="I31" s="23">
        <v>590000</v>
      </c>
      <c r="J31" s="23">
        <v>590000</v>
      </c>
      <c r="K31" s="23">
        <v>590000</v>
      </c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</row>
    <row r="32" ht="35" customHeight="1" spans="1:23">
      <c r="A32" s="30" t="s">
        <v>252</v>
      </c>
      <c r="B32" s="30" t="s">
        <v>290</v>
      </c>
      <c r="C32" s="30" t="s">
        <v>289</v>
      </c>
      <c r="D32" s="30" t="s">
        <v>71</v>
      </c>
      <c r="E32" s="30" t="s">
        <v>98</v>
      </c>
      <c r="F32" s="30" t="s">
        <v>99</v>
      </c>
      <c r="G32" s="30" t="s">
        <v>275</v>
      </c>
      <c r="H32" s="30" t="s">
        <v>276</v>
      </c>
      <c r="I32" s="23">
        <v>590000</v>
      </c>
      <c r="J32" s="23">
        <v>590000</v>
      </c>
      <c r="K32" s="23">
        <v>590000</v>
      </c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</row>
    <row r="33" ht="18.75" customHeight="1" spans="1:23">
      <c r="A33" s="24"/>
      <c r="B33" s="24"/>
      <c r="C33" s="20" t="s">
        <v>291</v>
      </c>
      <c r="D33" s="24"/>
      <c r="E33" s="24"/>
      <c r="F33" s="24"/>
      <c r="G33" s="24"/>
      <c r="H33" s="24"/>
      <c r="I33" s="23">
        <v>350000</v>
      </c>
      <c r="J33" s="23">
        <v>350000</v>
      </c>
      <c r="K33" s="23">
        <v>350000</v>
      </c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</row>
    <row r="34" ht="18.75" customHeight="1" spans="1:23">
      <c r="A34" s="30" t="s">
        <v>252</v>
      </c>
      <c r="B34" s="30" t="s">
        <v>292</v>
      </c>
      <c r="C34" s="30" t="s">
        <v>291</v>
      </c>
      <c r="D34" s="30" t="s">
        <v>71</v>
      </c>
      <c r="E34" s="30" t="s">
        <v>98</v>
      </c>
      <c r="F34" s="30" t="s">
        <v>99</v>
      </c>
      <c r="G34" s="30" t="s">
        <v>293</v>
      </c>
      <c r="H34" s="30" t="s">
        <v>294</v>
      </c>
      <c r="I34" s="23">
        <v>350000</v>
      </c>
      <c r="J34" s="23">
        <v>350000</v>
      </c>
      <c r="K34" s="23">
        <v>350000</v>
      </c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</row>
    <row r="35" ht="18.75" customHeight="1" spans="1:23">
      <c r="A35" s="24"/>
      <c r="B35" s="24"/>
      <c r="C35" s="20" t="s">
        <v>295</v>
      </c>
      <c r="D35" s="24"/>
      <c r="E35" s="24"/>
      <c r="F35" s="24"/>
      <c r="G35" s="24"/>
      <c r="H35" s="24"/>
      <c r="I35" s="23">
        <v>76000</v>
      </c>
      <c r="J35" s="23">
        <v>76000</v>
      </c>
      <c r="K35" s="23">
        <v>76000</v>
      </c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</row>
    <row r="36" ht="18.75" customHeight="1" spans="1:23">
      <c r="A36" s="30" t="s">
        <v>296</v>
      </c>
      <c r="B36" s="30" t="s">
        <v>297</v>
      </c>
      <c r="C36" s="30" t="s">
        <v>295</v>
      </c>
      <c r="D36" s="30" t="s">
        <v>71</v>
      </c>
      <c r="E36" s="30" t="s">
        <v>98</v>
      </c>
      <c r="F36" s="30" t="s">
        <v>99</v>
      </c>
      <c r="G36" s="30" t="s">
        <v>219</v>
      </c>
      <c r="H36" s="30" t="s">
        <v>220</v>
      </c>
      <c r="I36" s="23">
        <v>2000</v>
      </c>
      <c r="J36" s="23">
        <v>2000</v>
      </c>
      <c r="K36" s="23">
        <v>2000</v>
      </c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</row>
    <row r="37" ht="18.75" customHeight="1" spans="1:23">
      <c r="A37" s="30" t="s">
        <v>296</v>
      </c>
      <c r="B37" s="30" t="s">
        <v>297</v>
      </c>
      <c r="C37" s="30" t="s">
        <v>295</v>
      </c>
      <c r="D37" s="30" t="s">
        <v>71</v>
      </c>
      <c r="E37" s="30" t="s">
        <v>98</v>
      </c>
      <c r="F37" s="30" t="s">
        <v>99</v>
      </c>
      <c r="G37" s="30" t="s">
        <v>264</v>
      </c>
      <c r="H37" s="30" t="s">
        <v>265</v>
      </c>
      <c r="I37" s="23">
        <v>2000</v>
      </c>
      <c r="J37" s="23">
        <v>2000</v>
      </c>
      <c r="K37" s="23">
        <v>2000</v>
      </c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</row>
    <row r="38" ht="18.75" customHeight="1" spans="1:23">
      <c r="A38" s="30" t="s">
        <v>296</v>
      </c>
      <c r="B38" s="30" t="s">
        <v>297</v>
      </c>
      <c r="C38" s="30" t="s">
        <v>295</v>
      </c>
      <c r="D38" s="30" t="s">
        <v>71</v>
      </c>
      <c r="E38" s="30" t="s">
        <v>98</v>
      </c>
      <c r="F38" s="30" t="s">
        <v>99</v>
      </c>
      <c r="G38" s="30" t="s">
        <v>223</v>
      </c>
      <c r="H38" s="30" t="s">
        <v>224</v>
      </c>
      <c r="I38" s="23">
        <v>30000</v>
      </c>
      <c r="J38" s="23">
        <v>30000</v>
      </c>
      <c r="K38" s="23">
        <v>30000</v>
      </c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</row>
    <row r="39" ht="18.75" customHeight="1" spans="1:23">
      <c r="A39" s="30" t="s">
        <v>296</v>
      </c>
      <c r="B39" s="30" t="s">
        <v>297</v>
      </c>
      <c r="C39" s="30" t="s">
        <v>295</v>
      </c>
      <c r="D39" s="30" t="s">
        <v>71</v>
      </c>
      <c r="E39" s="30" t="s">
        <v>98</v>
      </c>
      <c r="F39" s="30" t="s">
        <v>99</v>
      </c>
      <c r="G39" s="30" t="s">
        <v>273</v>
      </c>
      <c r="H39" s="30" t="s">
        <v>274</v>
      </c>
      <c r="I39" s="23">
        <v>2000</v>
      </c>
      <c r="J39" s="23">
        <v>2000</v>
      </c>
      <c r="K39" s="23">
        <v>2000</v>
      </c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</row>
    <row r="40" ht="18.75" customHeight="1" spans="1:23">
      <c r="A40" s="30" t="s">
        <v>296</v>
      </c>
      <c r="B40" s="30" t="s">
        <v>297</v>
      </c>
      <c r="C40" s="30" t="s">
        <v>295</v>
      </c>
      <c r="D40" s="30" t="s">
        <v>71</v>
      </c>
      <c r="E40" s="30" t="s">
        <v>98</v>
      </c>
      <c r="F40" s="30" t="s">
        <v>99</v>
      </c>
      <c r="G40" s="30" t="s">
        <v>298</v>
      </c>
      <c r="H40" s="30" t="s">
        <v>299</v>
      </c>
      <c r="I40" s="23">
        <v>40000</v>
      </c>
      <c r="J40" s="23">
        <v>40000</v>
      </c>
      <c r="K40" s="23">
        <v>40000</v>
      </c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</row>
    <row r="41" ht="18.75" customHeight="1" spans="1:23">
      <c r="A41" s="42" t="s">
        <v>56</v>
      </c>
      <c r="B41" s="42"/>
      <c r="C41" s="42"/>
      <c r="D41" s="42"/>
      <c r="E41" s="42"/>
      <c r="F41" s="42"/>
      <c r="G41" s="42"/>
      <c r="H41" s="42"/>
      <c r="I41" s="23">
        <v>98340000</v>
      </c>
      <c r="J41" s="23">
        <v>1016000</v>
      </c>
      <c r="K41" s="23">
        <v>1016000</v>
      </c>
      <c r="L41" s="23"/>
      <c r="M41" s="23"/>
      <c r="N41" s="23"/>
      <c r="O41" s="23"/>
      <c r="P41" s="23"/>
      <c r="Q41" s="23"/>
      <c r="R41" s="23">
        <v>97324000</v>
      </c>
      <c r="S41" s="23">
        <v>97324000</v>
      </c>
      <c r="T41" s="23"/>
      <c r="U41" s="23"/>
      <c r="V41" s="23"/>
      <c r="W41" s="23"/>
    </row>
  </sheetData>
  <mergeCells count="28">
    <mergeCell ref="A2:W2"/>
    <mergeCell ref="A3:H3"/>
    <mergeCell ref="J4:M4"/>
    <mergeCell ref="N4:P4"/>
    <mergeCell ref="R4:W4"/>
    <mergeCell ref="A41:H41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J5:K6"/>
  </mergeCells>
  <printOptions horizontalCentered="1"/>
  <pageMargins left="0.39" right="0.39" top="0.58" bottom="0.58" header="0.5" footer="0.5"/>
  <pageSetup paperSize="9" scale="57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31"/>
  <sheetViews>
    <sheetView showZeros="0" topLeftCell="A13" workbookViewId="0">
      <selection activeCell="A1" sqref="A1"/>
    </sheetView>
  </sheetViews>
  <sheetFormatPr defaultColWidth="9.14285714285714" defaultRowHeight="12" customHeight="1"/>
  <cols>
    <col min="1" max="1" width="54.0095238095238" customWidth="1"/>
    <col min="2" max="2" width="48" customWidth="1"/>
    <col min="3" max="5" width="18.2857142857143" customWidth="1"/>
    <col min="6" max="6" width="12" customWidth="1"/>
    <col min="7" max="7" width="17" customWidth="1"/>
    <col min="8" max="9" width="12" customWidth="1"/>
    <col min="10" max="10" width="27.5714285714286" customWidth="1"/>
  </cols>
  <sheetData>
    <row r="1" ht="15" customHeight="1" spans="1:10">
      <c r="J1" s="67" t="s">
        <v>300</v>
      </c>
    </row>
    <row r="2" ht="36.75" customHeight="1" spans="1:10">
      <c r="A2" s="4" t="str">
        <f>"2026"&amp;"年部门项目支出绩效目标表"</f>
        <v>2026年部门项目支出绩效目标表</v>
      </c>
      <c r="B2" s="5"/>
      <c r="C2" s="5"/>
      <c r="D2" s="5"/>
      <c r="E2" s="5"/>
      <c r="F2" s="47"/>
      <c r="G2" s="5"/>
      <c r="H2" s="47"/>
      <c r="I2" s="47"/>
      <c r="J2" s="5"/>
    </row>
    <row r="3" ht="18.75" customHeight="1" spans="1:10">
      <c r="A3" s="6" t="str">
        <f>"单位名称："&amp;"临沧市中医医院"</f>
        <v>单位名称：临沧市中医医院</v>
      </c>
      <c r="B3" s="35"/>
      <c r="C3" s="35"/>
      <c r="D3" s="35"/>
      <c r="E3" s="35"/>
      <c r="F3" s="48"/>
      <c r="G3" s="35"/>
      <c r="H3" s="48"/>
    </row>
    <row r="4" ht="18.75" customHeight="1" spans="1:10">
      <c r="A4" s="40" t="s">
        <v>301</v>
      </c>
      <c r="B4" s="40" t="s">
        <v>302</v>
      </c>
      <c r="C4" s="40" t="s">
        <v>303</v>
      </c>
      <c r="D4" s="40" t="s">
        <v>304</v>
      </c>
      <c r="E4" s="40" t="s">
        <v>305</v>
      </c>
      <c r="F4" s="49" t="s">
        <v>306</v>
      </c>
      <c r="G4" s="40" t="s">
        <v>307</v>
      </c>
      <c r="H4" s="49" t="s">
        <v>308</v>
      </c>
      <c r="I4" s="49" t="s">
        <v>309</v>
      </c>
      <c r="J4" s="40" t="s">
        <v>310</v>
      </c>
    </row>
    <row r="5" ht="18.75" customHeight="1" spans="1:10">
      <c r="A5" s="117">
        <v>1</v>
      </c>
      <c r="B5" s="117">
        <v>2</v>
      </c>
      <c r="C5" s="117">
        <v>3</v>
      </c>
      <c r="D5" s="117">
        <v>4</v>
      </c>
      <c r="E5" s="117">
        <v>5</v>
      </c>
      <c r="F5" s="117">
        <v>6</v>
      </c>
      <c r="G5" s="117">
        <v>7</v>
      </c>
      <c r="H5" s="117">
        <v>8</v>
      </c>
      <c r="I5" s="117">
        <v>9</v>
      </c>
      <c r="J5" s="117">
        <v>10</v>
      </c>
    </row>
    <row r="6" ht="18.75" customHeight="1" spans="1:10">
      <c r="A6" s="30" t="s">
        <v>71</v>
      </c>
      <c r="B6" s="52"/>
      <c r="C6" s="52"/>
      <c r="D6" s="52"/>
      <c r="E6" s="42"/>
      <c r="F6" s="53"/>
      <c r="G6" s="42"/>
      <c r="H6" s="53"/>
      <c r="I6" s="53"/>
      <c r="J6" s="42"/>
    </row>
    <row r="7" ht="18.75" customHeight="1" spans="1:10">
      <c r="A7" s="209" t="s">
        <v>295</v>
      </c>
      <c r="B7" s="20" t="s">
        <v>311</v>
      </c>
      <c r="C7" s="20" t="s">
        <v>312</v>
      </c>
      <c r="D7" s="20" t="s">
        <v>313</v>
      </c>
      <c r="E7" s="30" t="s">
        <v>314</v>
      </c>
      <c r="F7" s="20" t="s">
        <v>315</v>
      </c>
      <c r="G7" s="30" t="s">
        <v>160</v>
      </c>
      <c r="H7" s="20" t="s">
        <v>316</v>
      </c>
      <c r="I7" s="20" t="s">
        <v>317</v>
      </c>
      <c r="J7" s="30" t="s">
        <v>318</v>
      </c>
    </row>
    <row r="8" ht="18.75" customHeight="1" spans="1:10">
      <c r="A8" s="209" t="s">
        <v>295</v>
      </c>
      <c r="B8" s="20" t="s">
        <v>311</v>
      </c>
      <c r="C8" s="20" t="s">
        <v>312</v>
      </c>
      <c r="D8" s="20" t="s">
        <v>313</v>
      </c>
      <c r="E8" s="30" t="s">
        <v>319</v>
      </c>
      <c r="F8" s="20" t="s">
        <v>315</v>
      </c>
      <c r="G8" s="30" t="s">
        <v>161</v>
      </c>
      <c r="H8" s="20" t="s">
        <v>320</v>
      </c>
      <c r="I8" s="20" t="s">
        <v>317</v>
      </c>
      <c r="J8" s="30" t="s">
        <v>321</v>
      </c>
    </row>
    <row r="9" ht="18.75" customHeight="1" spans="1:10">
      <c r="A9" s="209" t="s">
        <v>295</v>
      </c>
      <c r="B9" s="20" t="s">
        <v>311</v>
      </c>
      <c r="C9" s="20" t="s">
        <v>312</v>
      </c>
      <c r="D9" s="20" t="s">
        <v>313</v>
      </c>
      <c r="E9" s="30" t="s">
        <v>322</v>
      </c>
      <c r="F9" s="20" t="s">
        <v>315</v>
      </c>
      <c r="G9" s="30" t="s">
        <v>323</v>
      </c>
      <c r="H9" s="20" t="s">
        <v>324</v>
      </c>
      <c r="I9" s="20" t="s">
        <v>317</v>
      </c>
      <c r="J9" s="30" t="s">
        <v>325</v>
      </c>
    </row>
    <row r="10" ht="18.75" customHeight="1" spans="1:10">
      <c r="A10" s="209" t="s">
        <v>295</v>
      </c>
      <c r="B10" s="20" t="s">
        <v>311</v>
      </c>
      <c r="C10" s="20" t="s">
        <v>326</v>
      </c>
      <c r="D10" s="20" t="s">
        <v>327</v>
      </c>
      <c r="E10" s="30" t="s">
        <v>328</v>
      </c>
      <c r="F10" s="20" t="s">
        <v>329</v>
      </c>
      <c r="G10" s="30" t="s">
        <v>330</v>
      </c>
      <c r="H10" s="20"/>
      <c r="I10" s="20" t="s">
        <v>331</v>
      </c>
      <c r="J10" s="30" t="s">
        <v>332</v>
      </c>
    </row>
    <row r="11" ht="18.75" customHeight="1" spans="1:10">
      <c r="A11" s="209" t="s">
        <v>295</v>
      </c>
      <c r="B11" s="20" t="s">
        <v>311</v>
      </c>
      <c r="C11" s="20" t="s">
        <v>333</v>
      </c>
      <c r="D11" s="20" t="s">
        <v>334</v>
      </c>
      <c r="E11" s="30" t="s">
        <v>335</v>
      </c>
      <c r="F11" s="20" t="s">
        <v>315</v>
      </c>
      <c r="G11" s="30" t="s">
        <v>336</v>
      </c>
      <c r="H11" s="20" t="s">
        <v>320</v>
      </c>
      <c r="I11" s="20" t="s">
        <v>317</v>
      </c>
      <c r="J11" s="30" t="s">
        <v>337</v>
      </c>
    </row>
    <row r="12" ht="18.75" customHeight="1" spans="1:10">
      <c r="A12" s="209" t="s">
        <v>289</v>
      </c>
      <c r="B12" s="20" t="s">
        <v>338</v>
      </c>
      <c r="C12" s="20" t="s">
        <v>312</v>
      </c>
      <c r="D12" s="20" t="s">
        <v>339</v>
      </c>
      <c r="E12" s="30" t="s">
        <v>340</v>
      </c>
      <c r="F12" s="20" t="s">
        <v>329</v>
      </c>
      <c r="G12" s="30" t="s">
        <v>158</v>
      </c>
      <c r="H12" s="20" t="s">
        <v>341</v>
      </c>
      <c r="I12" s="20" t="s">
        <v>317</v>
      </c>
      <c r="J12" s="30" t="s">
        <v>342</v>
      </c>
    </row>
    <row r="13" ht="18.75" customHeight="1" spans="1:10">
      <c r="A13" s="209" t="s">
        <v>289</v>
      </c>
      <c r="B13" s="20" t="s">
        <v>338</v>
      </c>
      <c r="C13" s="20" t="s">
        <v>312</v>
      </c>
      <c r="D13" s="20" t="s">
        <v>339</v>
      </c>
      <c r="E13" s="30" t="s">
        <v>343</v>
      </c>
      <c r="F13" s="20" t="s">
        <v>315</v>
      </c>
      <c r="G13" s="30" t="s">
        <v>344</v>
      </c>
      <c r="H13" s="20" t="s">
        <v>320</v>
      </c>
      <c r="I13" s="20" t="s">
        <v>317</v>
      </c>
      <c r="J13" s="30" t="s">
        <v>345</v>
      </c>
    </row>
    <row r="14" ht="18.75" customHeight="1" spans="1:10">
      <c r="A14" s="209" t="s">
        <v>289</v>
      </c>
      <c r="B14" s="20" t="s">
        <v>338</v>
      </c>
      <c r="C14" s="20" t="s">
        <v>326</v>
      </c>
      <c r="D14" s="20" t="s">
        <v>327</v>
      </c>
      <c r="E14" s="30" t="s">
        <v>346</v>
      </c>
      <c r="F14" s="20" t="s">
        <v>329</v>
      </c>
      <c r="G14" s="30" t="s">
        <v>347</v>
      </c>
      <c r="H14" s="20" t="s">
        <v>320</v>
      </c>
      <c r="I14" s="20" t="s">
        <v>317</v>
      </c>
      <c r="J14" s="30" t="s">
        <v>348</v>
      </c>
    </row>
    <row r="15" ht="18.75" customHeight="1" spans="1:10">
      <c r="A15" s="209" t="s">
        <v>289</v>
      </c>
      <c r="B15" s="20" t="s">
        <v>338</v>
      </c>
      <c r="C15" s="20" t="s">
        <v>326</v>
      </c>
      <c r="D15" s="20" t="s">
        <v>327</v>
      </c>
      <c r="E15" s="30" t="s">
        <v>349</v>
      </c>
      <c r="F15" s="20" t="s">
        <v>329</v>
      </c>
      <c r="G15" s="30" t="s">
        <v>347</v>
      </c>
      <c r="H15" s="20" t="s">
        <v>320</v>
      </c>
      <c r="I15" s="20" t="s">
        <v>317</v>
      </c>
      <c r="J15" s="30" t="s">
        <v>350</v>
      </c>
    </row>
    <row r="16" ht="18.75" customHeight="1" spans="1:10">
      <c r="A16" s="209" t="s">
        <v>289</v>
      </c>
      <c r="B16" s="20" t="s">
        <v>338</v>
      </c>
      <c r="C16" s="20" t="s">
        <v>326</v>
      </c>
      <c r="D16" s="20" t="s">
        <v>327</v>
      </c>
      <c r="E16" s="30" t="s">
        <v>351</v>
      </c>
      <c r="F16" s="20" t="s">
        <v>329</v>
      </c>
      <c r="G16" s="30" t="s">
        <v>352</v>
      </c>
      <c r="H16" s="20"/>
      <c r="I16" s="20" t="s">
        <v>331</v>
      </c>
      <c r="J16" s="30" t="s">
        <v>353</v>
      </c>
    </row>
    <row r="17" ht="18.75" customHeight="1" spans="1:10">
      <c r="A17" s="209" t="s">
        <v>289</v>
      </c>
      <c r="B17" s="20" t="s">
        <v>338</v>
      </c>
      <c r="C17" s="20" t="s">
        <v>333</v>
      </c>
      <c r="D17" s="20" t="s">
        <v>334</v>
      </c>
      <c r="E17" s="30" t="s">
        <v>354</v>
      </c>
      <c r="F17" s="20" t="s">
        <v>315</v>
      </c>
      <c r="G17" s="30" t="s">
        <v>344</v>
      </c>
      <c r="H17" s="20" t="s">
        <v>320</v>
      </c>
      <c r="I17" s="20" t="s">
        <v>317</v>
      </c>
      <c r="J17" s="30" t="s">
        <v>355</v>
      </c>
    </row>
    <row r="18" ht="18.75" customHeight="1" spans="1:10">
      <c r="A18" s="209" t="s">
        <v>289</v>
      </c>
      <c r="B18" s="20" t="s">
        <v>338</v>
      </c>
      <c r="C18" s="20" t="s">
        <v>333</v>
      </c>
      <c r="D18" s="20" t="s">
        <v>334</v>
      </c>
      <c r="E18" s="30" t="s">
        <v>356</v>
      </c>
      <c r="F18" s="20" t="s">
        <v>315</v>
      </c>
      <c r="G18" s="30" t="s">
        <v>344</v>
      </c>
      <c r="H18" s="20" t="s">
        <v>320</v>
      </c>
      <c r="I18" s="20" t="s">
        <v>317</v>
      </c>
      <c r="J18" s="30" t="s">
        <v>357</v>
      </c>
    </row>
    <row r="19" ht="18.75" customHeight="1" spans="1:10">
      <c r="A19" s="209" t="s">
        <v>291</v>
      </c>
      <c r="B19" s="20" t="s">
        <v>358</v>
      </c>
      <c r="C19" s="20" t="s">
        <v>312</v>
      </c>
      <c r="D19" s="20" t="s">
        <v>313</v>
      </c>
      <c r="E19" s="30" t="s">
        <v>343</v>
      </c>
      <c r="F19" s="20" t="s">
        <v>315</v>
      </c>
      <c r="G19" s="30" t="s">
        <v>336</v>
      </c>
      <c r="H19" s="20" t="s">
        <v>320</v>
      </c>
      <c r="I19" s="20" t="s">
        <v>317</v>
      </c>
      <c r="J19" s="30" t="s">
        <v>343</v>
      </c>
    </row>
    <row r="20" ht="18.75" customHeight="1" spans="1:10">
      <c r="A20" s="209" t="s">
        <v>291</v>
      </c>
      <c r="B20" s="20" t="s">
        <v>358</v>
      </c>
      <c r="C20" s="20" t="s">
        <v>312</v>
      </c>
      <c r="D20" s="20" t="s">
        <v>313</v>
      </c>
      <c r="E20" s="30" t="s">
        <v>359</v>
      </c>
      <c r="F20" s="20" t="s">
        <v>315</v>
      </c>
      <c r="G20" s="30" t="s">
        <v>336</v>
      </c>
      <c r="H20" s="20" t="s">
        <v>320</v>
      </c>
      <c r="I20" s="20" t="s">
        <v>317</v>
      </c>
      <c r="J20" s="30" t="s">
        <v>359</v>
      </c>
    </row>
    <row r="21" ht="18.75" customHeight="1" spans="1:10">
      <c r="A21" s="209" t="s">
        <v>291</v>
      </c>
      <c r="B21" s="20" t="s">
        <v>358</v>
      </c>
      <c r="C21" s="20" t="s">
        <v>312</v>
      </c>
      <c r="D21" s="20" t="s">
        <v>313</v>
      </c>
      <c r="E21" s="30" t="s">
        <v>360</v>
      </c>
      <c r="F21" s="20" t="s">
        <v>329</v>
      </c>
      <c r="G21" s="30" t="s">
        <v>347</v>
      </c>
      <c r="H21" s="20" t="s">
        <v>320</v>
      </c>
      <c r="I21" s="20" t="s">
        <v>317</v>
      </c>
      <c r="J21" s="30" t="s">
        <v>360</v>
      </c>
    </row>
    <row r="22" ht="18.75" customHeight="1" spans="1:10">
      <c r="A22" s="209" t="s">
        <v>291</v>
      </c>
      <c r="B22" s="20" t="s">
        <v>358</v>
      </c>
      <c r="C22" s="20" t="s">
        <v>326</v>
      </c>
      <c r="D22" s="20" t="s">
        <v>327</v>
      </c>
      <c r="E22" s="30" t="s">
        <v>361</v>
      </c>
      <c r="F22" s="20" t="s">
        <v>329</v>
      </c>
      <c r="G22" s="30" t="s">
        <v>362</v>
      </c>
      <c r="H22" s="20"/>
      <c r="I22" s="20" t="s">
        <v>331</v>
      </c>
      <c r="J22" s="30" t="s">
        <v>363</v>
      </c>
    </row>
    <row r="23" ht="18.75" customHeight="1" spans="1:10">
      <c r="A23" s="209" t="s">
        <v>291</v>
      </c>
      <c r="B23" s="20" t="s">
        <v>358</v>
      </c>
      <c r="C23" s="20" t="s">
        <v>333</v>
      </c>
      <c r="D23" s="20" t="s">
        <v>334</v>
      </c>
      <c r="E23" s="30" t="s">
        <v>364</v>
      </c>
      <c r="F23" s="20" t="s">
        <v>315</v>
      </c>
      <c r="G23" s="30" t="s">
        <v>336</v>
      </c>
      <c r="H23" s="20" t="s">
        <v>320</v>
      </c>
      <c r="I23" s="20" t="s">
        <v>317</v>
      </c>
      <c r="J23" s="30" t="s">
        <v>364</v>
      </c>
    </row>
    <row r="24" ht="18.75" customHeight="1" spans="1:10">
      <c r="A24" s="209" t="s">
        <v>291</v>
      </c>
      <c r="B24" s="20" t="s">
        <v>358</v>
      </c>
      <c r="C24" s="20" t="s">
        <v>333</v>
      </c>
      <c r="D24" s="20" t="s">
        <v>334</v>
      </c>
      <c r="E24" s="30" t="s">
        <v>335</v>
      </c>
      <c r="F24" s="20" t="s">
        <v>315</v>
      </c>
      <c r="G24" s="30" t="s">
        <v>336</v>
      </c>
      <c r="H24" s="20" t="s">
        <v>320</v>
      </c>
      <c r="I24" s="20" t="s">
        <v>317</v>
      </c>
      <c r="J24" s="30" t="s">
        <v>335</v>
      </c>
    </row>
    <row r="25" ht="18.75" customHeight="1" spans="1:10">
      <c r="A25" s="209" t="s">
        <v>251</v>
      </c>
      <c r="B25" s="20" t="s">
        <v>365</v>
      </c>
      <c r="C25" s="20" t="s">
        <v>312</v>
      </c>
      <c r="D25" s="20" t="s">
        <v>313</v>
      </c>
      <c r="E25" s="30" t="s">
        <v>366</v>
      </c>
      <c r="F25" s="20" t="s">
        <v>315</v>
      </c>
      <c r="G25" s="30" t="s">
        <v>367</v>
      </c>
      <c r="H25" s="20" t="s">
        <v>368</v>
      </c>
      <c r="I25" s="20" t="s">
        <v>317</v>
      </c>
      <c r="J25" s="30" t="s">
        <v>369</v>
      </c>
    </row>
    <row r="26" ht="18.75" customHeight="1" spans="1:10">
      <c r="A26" s="209" t="s">
        <v>251</v>
      </c>
      <c r="B26" s="20" t="s">
        <v>365</v>
      </c>
      <c r="C26" s="20" t="s">
        <v>312</v>
      </c>
      <c r="D26" s="20" t="s">
        <v>313</v>
      </c>
      <c r="E26" s="30" t="s">
        <v>370</v>
      </c>
      <c r="F26" s="20" t="s">
        <v>315</v>
      </c>
      <c r="G26" s="30" t="s">
        <v>371</v>
      </c>
      <c r="H26" s="20" t="s">
        <v>372</v>
      </c>
      <c r="I26" s="20" t="s">
        <v>317</v>
      </c>
      <c r="J26" s="30" t="s">
        <v>373</v>
      </c>
    </row>
    <row r="27" ht="18.75" customHeight="1" spans="1:10">
      <c r="A27" s="209" t="s">
        <v>251</v>
      </c>
      <c r="B27" s="20" t="s">
        <v>365</v>
      </c>
      <c r="C27" s="20" t="s">
        <v>312</v>
      </c>
      <c r="D27" s="20" t="s">
        <v>313</v>
      </c>
      <c r="E27" s="30" t="s">
        <v>374</v>
      </c>
      <c r="F27" s="20" t="s">
        <v>315</v>
      </c>
      <c r="G27" s="30" t="s">
        <v>344</v>
      </c>
      <c r="H27" s="20" t="s">
        <v>320</v>
      </c>
      <c r="I27" s="20" t="s">
        <v>317</v>
      </c>
      <c r="J27" s="30" t="s">
        <v>375</v>
      </c>
    </row>
    <row r="28" ht="18.75" customHeight="1" spans="1:10">
      <c r="A28" s="209" t="s">
        <v>251</v>
      </c>
      <c r="B28" s="20" t="s">
        <v>365</v>
      </c>
      <c r="C28" s="20" t="s">
        <v>326</v>
      </c>
      <c r="D28" s="20" t="s">
        <v>327</v>
      </c>
      <c r="E28" s="30" t="s">
        <v>376</v>
      </c>
      <c r="F28" s="20" t="s">
        <v>315</v>
      </c>
      <c r="G28" s="30" t="s">
        <v>336</v>
      </c>
      <c r="H28" s="20" t="s">
        <v>320</v>
      </c>
      <c r="I28" s="20" t="s">
        <v>317</v>
      </c>
      <c r="J28" s="30" t="s">
        <v>377</v>
      </c>
    </row>
    <row r="29" ht="18.75" customHeight="1" spans="1:10">
      <c r="A29" s="209" t="s">
        <v>251</v>
      </c>
      <c r="B29" s="20" t="s">
        <v>365</v>
      </c>
      <c r="C29" s="20" t="s">
        <v>326</v>
      </c>
      <c r="D29" s="20" t="s">
        <v>327</v>
      </c>
      <c r="E29" s="30" t="s">
        <v>378</v>
      </c>
      <c r="F29" s="20" t="s">
        <v>329</v>
      </c>
      <c r="G29" s="30" t="s">
        <v>378</v>
      </c>
      <c r="H29" s="20"/>
      <c r="I29" s="20" t="s">
        <v>331</v>
      </c>
      <c r="J29" s="30" t="s">
        <v>379</v>
      </c>
    </row>
    <row r="30" ht="18.75" customHeight="1" spans="1:10">
      <c r="A30" s="209" t="s">
        <v>251</v>
      </c>
      <c r="B30" s="20" t="s">
        <v>365</v>
      </c>
      <c r="C30" s="20" t="s">
        <v>333</v>
      </c>
      <c r="D30" s="20" t="s">
        <v>334</v>
      </c>
      <c r="E30" s="30" t="s">
        <v>380</v>
      </c>
      <c r="F30" s="20" t="s">
        <v>315</v>
      </c>
      <c r="G30" s="30" t="s">
        <v>344</v>
      </c>
      <c r="H30" s="20" t="s">
        <v>320</v>
      </c>
      <c r="I30" s="20" t="s">
        <v>317</v>
      </c>
      <c r="J30" s="30" t="s">
        <v>381</v>
      </c>
    </row>
    <row r="31" ht="18.75" customHeight="1" spans="1:10">
      <c r="A31" s="209" t="s">
        <v>251</v>
      </c>
      <c r="B31" s="20" t="s">
        <v>365</v>
      </c>
      <c r="C31" s="20" t="s">
        <v>333</v>
      </c>
      <c r="D31" s="20" t="s">
        <v>334</v>
      </c>
      <c r="E31" s="30" t="s">
        <v>382</v>
      </c>
      <c r="F31" s="20" t="s">
        <v>315</v>
      </c>
      <c r="G31" s="30" t="s">
        <v>344</v>
      </c>
      <c r="H31" s="20" t="s">
        <v>320</v>
      </c>
      <c r="I31" s="20" t="s">
        <v>317</v>
      </c>
      <c r="J31" s="30" t="s">
        <v>383</v>
      </c>
    </row>
  </sheetData>
  <mergeCells count="10">
    <mergeCell ref="A2:J2"/>
    <mergeCell ref="A3:H3"/>
    <mergeCell ref="A7:A11"/>
    <mergeCell ref="A12:A18"/>
    <mergeCell ref="A19:A24"/>
    <mergeCell ref="A25:A31"/>
    <mergeCell ref="B7:B11"/>
    <mergeCell ref="B12:B18"/>
    <mergeCell ref="B19:B24"/>
    <mergeCell ref="B25:B31"/>
  </mergeCells>
  <printOptions horizontalCentered="1"/>
  <pageMargins left="1" right="1" top="0.75" bottom="0.75" header="0" footer="0"/>
  <pageSetup paperSize="9" scale="6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"/>
  <sheetViews>
    <sheetView showZeros="0" workbookViewId="0">
      <selection activeCell="A10" sqref="A10"/>
    </sheetView>
  </sheetViews>
  <sheetFormatPr defaultColWidth="9.14285714285714" defaultRowHeight="14.25" customHeight="1" outlineLevelCol="5"/>
  <cols>
    <col min="1" max="1" width="32.1428571428571" customWidth="1"/>
    <col min="2" max="2" width="16.8571428571429" customWidth="1"/>
    <col min="3" max="3" width="53.5714285714286" customWidth="1"/>
    <col min="4" max="6" width="28.5714285714286" customWidth="1"/>
  </cols>
  <sheetData>
    <row r="1" ht="15.75" customHeight="1" spans="1:6">
      <c r="A1" s="99">
        <v>1</v>
      </c>
      <c r="B1" s="100">
        <v>0</v>
      </c>
      <c r="C1" s="99">
        <v>1</v>
      </c>
      <c r="D1" s="101"/>
      <c r="E1" s="101"/>
      <c r="F1" s="32" t="s">
        <v>384</v>
      </c>
    </row>
    <row r="2" ht="36.75" customHeight="1" spans="1:6">
      <c r="A2" s="102" t="str">
        <f>"2026"&amp;"年部门政府性基金预算支出预算表"</f>
        <v>2026年部门政府性基金预算支出预算表</v>
      </c>
      <c r="B2" s="103" t="s">
        <v>385</v>
      </c>
      <c r="C2" s="104"/>
      <c r="D2" s="105"/>
      <c r="E2" s="105"/>
      <c r="F2" s="105"/>
    </row>
    <row r="3" ht="18.75" customHeight="1" spans="1:6">
      <c r="A3" s="6" t="str">
        <f>"单位名称："&amp;"临沧市中医医院"</f>
        <v>单位名称：临沧市中医医院</v>
      </c>
      <c r="B3" s="6" t="s">
        <v>386</v>
      </c>
      <c r="C3" s="99"/>
      <c r="D3" s="101"/>
      <c r="E3" s="101"/>
      <c r="F3" s="32" t="s">
        <v>1</v>
      </c>
    </row>
    <row r="4" ht="18.75" customHeight="1" spans="1:6">
      <c r="A4" s="106" t="s">
        <v>178</v>
      </c>
      <c r="B4" s="107" t="s">
        <v>73</v>
      </c>
      <c r="C4" s="108" t="s">
        <v>74</v>
      </c>
      <c r="D4" s="12" t="s">
        <v>387</v>
      </c>
      <c r="E4" s="12"/>
      <c r="F4" s="13"/>
    </row>
    <row r="5" ht="18.75" customHeight="1" spans="1:6">
      <c r="A5" s="109"/>
      <c r="B5" s="110"/>
      <c r="C5" s="111"/>
      <c r="D5" s="112" t="s">
        <v>56</v>
      </c>
      <c r="E5" s="112" t="s">
        <v>75</v>
      </c>
      <c r="F5" s="112" t="s">
        <v>76</v>
      </c>
    </row>
    <row r="6" ht="18.75" customHeight="1" spans="1:6">
      <c r="A6" s="109">
        <v>1</v>
      </c>
      <c r="B6" s="113" t="s">
        <v>159</v>
      </c>
      <c r="C6" s="111">
        <v>3</v>
      </c>
      <c r="D6" s="112">
        <v>4</v>
      </c>
      <c r="E6" s="112">
        <v>5</v>
      </c>
      <c r="F6" s="112">
        <v>6</v>
      </c>
    </row>
    <row r="7" ht="18.75" customHeight="1" spans="1:6">
      <c r="A7" s="114"/>
      <c r="B7" s="87"/>
      <c r="C7" s="87"/>
      <c r="D7" s="23"/>
      <c r="E7" s="23"/>
      <c r="F7" s="23"/>
    </row>
    <row r="8" ht="18.75" customHeight="1" spans="1:6">
      <c r="A8" s="114"/>
      <c r="B8" s="87"/>
      <c r="C8" s="87"/>
      <c r="D8" s="23"/>
      <c r="E8" s="23"/>
      <c r="F8" s="23"/>
    </row>
    <row r="9" ht="18.75" customHeight="1" spans="1:6">
      <c r="A9" s="115" t="s">
        <v>56</v>
      </c>
      <c r="B9" s="116"/>
      <c r="C9" s="25"/>
      <c r="D9" s="23"/>
      <c r="E9" s="23"/>
      <c r="F9" s="23"/>
    </row>
    <row r="10" customHeight="1" spans="1:6">
      <c r="A10" t="s">
        <v>388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9" right="0.39" top="0.58" bottom="0.58" header="0.5" footer="0.5"/>
  <pageSetup paperSize="9" scale="9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22"/>
  <sheetViews>
    <sheetView showZeros="0" workbookViewId="0">
      <selection activeCell="I13" sqref="I13"/>
    </sheetView>
  </sheetViews>
  <sheetFormatPr defaultColWidth="9.14285714285714" defaultRowHeight="14.25" customHeight="1"/>
  <cols>
    <col min="1" max="1" width="39.1428571428571" customWidth="1"/>
    <col min="2" max="2" width="21.7047619047619" customWidth="1"/>
    <col min="3" max="3" width="35.2857142857143" customWidth="1"/>
    <col min="4" max="4" width="7.7047619047619" customWidth="1"/>
    <col min="5" max="5" width="10.2857142857143" customWidth="1"/>
    <col min="6" max="17" width="16.5714285714286" customWidth="1"/>
  </cols>
  <sheetData>
    <row r="1" ht="15.75" customHeight="1" spans="1:17">
      <c r="A1" s="2"/>
      <c r="B1" s="2"/>
      <c r="C1" s="2"/>
      <c r="D1" s="2"/>
      <c r="E1" s="2"/>
      <c r="F1" s="2"/>
      <c r="G1" s="2"/>
      <c r="H1" s="2"/>
      <c r="I1" s="2"/>
      <c r="J1" s="2"/>
      <c r="O1" s="26"/>
      <c r="P1" s="26"/>
      <c r="Q1" s="32" t="s">
        <v>389</v>
      </c>
    </row>
    <row r="2" ht="35.25" customHeight="1" spans="1:17">
      <c r="A2" s="33" t="str">
        <f>"2026"&amp;"年部门政府采购预算表"</f>
        <v>2026年部门政府采购预算表</v>
      </c>
      <c r="B2" s="5"/>
      <c r="C2" s="5"/>
      <c r="D2" s="5"/>
      <c r="E2" s="5"/>
      <c r="F2" s="5"/>
      <c r="G2" s="5"/>
      <c r="H2" s="5"/>
      <c r="I2" s="5"/>
      <c r="J2" s="5"/>
      <c r="K2" s="47"/>
      <c r="L2" s="5"/>
      <c r="M2" s="5"/>
      <c r="N2" s="5"/>
      <c r="O2" s="47"/>
      <c r="P2" s="47"/>
      <c r="Q2" s="5"/>
    </row>
    <row r="3" ht="18.75" customHeight="1" spans="1:17">
      <c r="A3" s="34" t="str">
        <f>"单位名称："&amp;"临沧市中医医院"</f>
        <v>单位名称：临沧市中医医院</v>
      </c>
      <c r="B3" s="8"/>
      <c r="C3" s="8"/>
      <c r="D3" s="8"/>
      <c r="E3" s="8"/>
      <c r="F3" s="8"/>
      <c r="G3" s="8"/>
      <c r="H3" s="8"/>
      <c r="I3" s="8"/>
      <c r="J3" s="8"/>
      <c r="O3" s="60"/>
      <c r="P3" s="60"/>
      <c r="Q3" s="32" t="s">
        <v>165</v>
      </c>
    </row>
    <row r="4" ht="19.5" customHeight="1" spans="1:17">
      <c r="A4" s="10" t="s">
        <v>390</v>
      </c>
      <c r="B4" s="73" t="s">
        <v>391</v>
      </c>
      <c r="C4" s="73" t="s">
        <v>392</v>
      </c>
      <c r="D4" s="73" t="s">
        <v>393</v>
      </c>
      <c r="E4" s="73" t="s">
        <v>394</v>
      </c>
      <c r="F4" s="73" t="s">
        <v>395</v>
      </c>
      <c r="G4" s="38" t="s">
        <v>185</v>
      </c>
      <c r="H4" s="38"/>
      <c r="I4" s="38"/>
      <c r="J4" s="38"/>
      <c r="K4" s="75"/>
      <c r="L4" s="38"/>
      <c r="M4" s="38"/>
      <c r="N4" s="38"/>
      <c r="O4" s="61"/>
      <c r="P4" s="75"/>
      <c r="Q4" s="39"/>
    </row>
    <row r="5" ht="19.5" customHeight="1" spans="1:17">
      <c r="A5" s="15"/>
      <c r="B5" s="76"/>
      <c r="C5" s="76"/>
      <c r="D5" s="76"/>
      <c r="E5" s="76"/>
      <c r="F5" s="76"/>
      <c r="G5" s="76" t="s">
        <v>56</v>
      </c>
      <c r="H5" s="76" t="s">
        <v>59</v>
      </c>
      <c r="I5" s="76" t="s">
        <v>396</v>
      </c>
      <c r="J5" s="76" t="s">
        <v>397</v>
      </c>
      <c r="K5" s="77" t="s">
        <v>398</v>
      </c>
      <c r="L5" s="78" t="s">
        <v>78</v>
      </c>
      <c r="M5" s="78"/>
      <c r="N5" s="78"/>
      <c r="O5" s="79"/>
      <c r="P5" s="80"/>
      <c r="Q5" s="81"/>
    </row>
    <row r="6" ht="27.75" customHeight="1" spans="1:17">
      <c r="A6" s="17"/>
      <c r="B6" s="81"/>
      <c r="C6" s="81"/>
      <c r="D6" s="81"/>
      <c r="E6" s="81"/>
      <c r="F6" s="81"/>
      <c r="G6" s="81"/>
      <c r="H6" s="81" t="s">
        <v>58</v>
      </c>
      <c r="I6" s="81"/>
      <c r="J6" s="81"/>
      <c r="K6" s="82"/>
      <c r="L6" s="81" t="s">
        <v>58</v>
      </c>
      <c r="M6" s="81" t="s">
        <v>65</v>
      </c>
      <c r="N6" s="81" t="s">
        <v>193</v>
      </c>
      <c r="O6" s="83" t="s">
        <v>67</v>
      </c>
      <c r="P6" s="82" t="s">
        <v>68</v>
      </c>
      <c r="Q6" s="81" t="s">
        <v>69</v>
      </c>
    </row>
    <row r="7" ht="19.5" customHeight="1" spans="1:17">
      <c r="A7" s="90">
        <v>1</v>
      </c>
      <c r="B7" s="91">
        <v>2</v>
      </c>
      <c r="C7" s="91">
        <v>3</v>
      </c>
      <c r="D7" s="90">
        <v>4</v>
      </c>
      <c r="E7" s="91">
        <v>5</v>
      </c>
      <c r="F7" s="91">
        <v>6</v>
      </c>
      <c r="G7" s="90">
        <v>7</v>
      </c>
      <c r="H7" s="91">
        <v>8</v>
      </c>
      <c r="I7" s="91">
        <v>9</v>
      </c>
      <c r="J7" s="90">
        <v>10</v>
      </c>
      <c r="K7" s="91">
        <v>11</v>
      </c>
      <c r="L7" s="91">
        <v>12</v>
      </c>
      <c r="M7" s="90">
        <v>13</v>
      </c>
      <c r="N7" s="91">
        <v>14</v>
      </c>
      <c r="O7" s="91">
        <v>15</v>
      </c>
      <c r="P7" s="90">
        <v>16</v>
      </c>
      <c r="Q7" s="91">
        <v>17</v>
      </c>
    </row>
    <row r="8" ht="19.5" customHeight="1" spans="1:17">
      <c r="A8" s="92" t="s">
        <v>71</v>
      </c>
      <c r="B8" s="93"/>
      <c r="C8" s="93"/>
      <c r="D8" s="93"/>
      <c r="E8" s="94"/>
      <c r="F8" s="95"/>
      <c r="G8" s="95">
        <v>11675000</v>
      </c>
      <c r="H8" s="23"/>
      <c r="I8" s="23"/>
      <c r="J8" s="23"/>
      <c r="K8" s="23"/>
      <c r="L8" s="23">
        <v>11675000</v>
      </c>
      <c r="M8" s="23">
        <v>11675000</v>
      </c>
      <c r="N8" s="23"/>
      <c r="O8" s="23"/>
      <c r="P8" s="23"/>
      <c r="Q8" s="23"/>
    </row>
    <row r="9" ht="19.5" customHeight="1" spans="1:17">
      <c r="A9" s="210" t="s">
        <v>251</v>
      </c>
      <c r="B9" s="93" t="s">
        <v>399</v>
      </c>
      <c r="C9" s="93" t="s">
        <v>400</v>
      </c>
      <c r="D9" s="93" t="s">
        <v>401</v>
      </c>
      <c r="E9" s="94">
        <v>10</v>
      </c>
      <c r="F9" s="95"/>
      <c r="G9" s="95">
        <v>100000</v>
      </c>
      <c r="H9" s="23"/>
      <c r="I9" s="23"/>
      <c r="J9" s="23"/>
      <c r="K9" s="23"/>
      <c r="L9" s="23">
        <v>100000</v>
      </c>
      <c r="M9" s="23">
        <v>100000</v>
      </c>
      <c r="N9" s="23"/>
      <c r="O9" s="23"/>
      <c r="P9" s="23"/>
      <c r="Q9" s="23"/>
    </row>
    <row r="10" ht="19.5" customHeight="1" spans="1:17">
      <c r="A10" s="210" t="s">
        <v>251</v>
      </c>
      <c r="B10" s="93" t="s">
        <v>402</v>
      </c>
      <c r="C10" s="93" t="s">
        <v>402</v>
      </c>
      <c r="D10" s="93" t="s">
        <v>403</v>
      </c>
      <c r="E10" s="94">
        <v>1</v>
      </c>
      <c r="F10" s="95"/>
      <c r="G10" s="95">
        <v>50000</v>
      </c>
      <c r="H10" s="23"/>
      <c r="I10" s="23"/>
      <c r="J10" s="23"/>
      <c r="K10" s="23"/>
      <c r="L10" s="23">
        <v>50000</v>
      </c>
      <c r="M10" s="23">
        <v>50000</v>
      </c>
      <c r="N10" s="23"/>
      <c r="O10" s="23"/>
      <c r="P10" s="23"/>
      <c r="Q10" s="23"/>
    </row>
    <row r="11" ht="19.5" customHeight="1" spans="1:17">
      <c r="A11" s="210" t="s">
        <v>251</v>
      </c>
      <c r="B11" s="93" t="s">
        <v>404</v>
      </c>
      <c r="C11" s="93" t="s">
        <v>405</v>
      </c>
      <c r="D11" s="93" t="s">
        <v>403</v>
      </c>
      <c r="E11" s="94">
        <v>1</v>
      </c>
      <c r="F11" s="95"/>
      <c r="G11" s="95">
        <v>50000</v>
      </c>
      <c r="H11" s="23"/>
      <c r="I11" s="23"/>
      <c r="J11" s="23"/>
      <c r="K11" s="23"/>
      <c r="L11" s="23">
        <v>50000</v>
      </c>
      <c r="M11" s="23">
        <v>50000</v>
      </c>
      <c r="N11" s="23"/>
      <c r="O11" s="23"/>
      <c r="P11" s="23"/>
      <c r="Q11" s="23"/>
    </row>
    <row r="12" ht="19.5" customHeight="1" spans="1:17">
      <c r="A12" s="210" t="s">
        <v>251</v>
      </c>
      <c r="B12" s="93" t="s">
        <v>406</v>
      </c>
      <c r="C12" s="93" t="s">
        <v>406</v>
      </c>
      <c r="D12" s="93" t="s">
        <v>401</v>
      </c>
      <c r="E12" s="94">
        <v>50</v>
      </c>
      <c r="F12" s="95"/>
      <c r="G12" s="95">
        <v>200000</v>
      </c>
      <c r="H12" s="23"/>
      <c r="I12" s="23"/>
      <c r="J12" s="23"/>
      <c r="K12" s="23"/>
      <c r="L12" s="23">
        <v>200000</v>
      </c>
      <c r="M12" s="23">
        <v>200000</v>
      </c>
      <c r="N12" s="23"/>
      <c r="O12" s="23"/>
      <c r="P12" s="23"/>
      <c r="Q12" s="23"/>
    </row>
    <row r="13" ht="19.5" customHeight="1" spans="1:17">
      <c r="A13" s="210" t="s">
        <v>251</v>
      </c>
      <c r="B13" s="93" t="s">
        <v>407</v>
      </c>
      <c r="C13" s="93" t="s">
        <v>407</v>
      </c>
      <c r="D13" s="93" t="s">
        <v>401</v>
      </c>
      <c r="E13" s="94">
        <v>2</v>
      </c>
      <c r="F13" s="95"/>
      <c r="G13" s="95">
        <v>600000</v>
      </c>
      <c r="H13" s="23"/>
      <c r="I13" s="23"/>
      <c r="J13" s="23"/>
      <c r="K13" s="23"/>
      <c r="L13" s="23">
        <v>600000</v>
      </c>
      <c r="M13" s="23">
        <v>600000</v>
      </c>
      <c r="N13" s="23"/>
      <c r="O13" s="23"/>
      <c r="P13" s="23"/>
      <c r="Q13" s="23"/>
    </row>
    <row r="14" ht="19.5" customHeight="1" spans="1:17">
      <c r="A14" s="210" t="s">
        <v>251</v>
      </c>
      <c r="B14" s="93" t="s">
        <v>408</v>
      </c>
      <c r="C14" s="93" t="s">
        <v>408</v>
      </c>
      <c r="D14" s="93" t="s">
        <v>401</v>
      </c>
      <c r="E14" s="94">
        <v>5</v>
      </c>
      <c r="F14" s="95"/>
      <c r="G14" s="95">
        <v>30000</v>
      </c>
      <c r="H14" s="23"/>
      <c r="I14" s="23"/>
      <c r="J14" s="23"/>
      <c r="K14" s="23"/>
      <c r="L14" s="23">
        <v>30000</v>
      </c>
      <c r="M14" s="23">
        <v>30000</v>
      </c>
      <c r="N14" s="23"/>
      <c r="O14" s="23"/>
      <c r="P14" s="23"/>
      <c r="Q14" s="23"/>
    </row>
    <row r="15" ht="19.5" customHeight="1" spans="1:17">
      <c r="A15" s="210" t="s">
        <v>251</v>
      </c>
      <c r="B15" s="93" t="s">
        <v>409</v>
      </c>
      <c r="C15" s="93" t="s">
        <v>409</v>
      </c>
      <c r="D15" s="93" t="s">
        <v>410</v>
      </c>
      <c r="E15" s="94">
        <v>500</v>
      </c>
      <c r="F15" s="95"/>
      <c r="G15" s="95">
        <v>75000</v>
      </c>
      <c r="H15" s="23"/>
      <c r="I15" s="23"/>
      <c r="J15" s="23"/>
      <c r="K15" s="23"/>
      <c r="L15" s="23">
        <v>75000</v>
      </c>
      <c r="M15" s="23">
        <v>75000</v>
      </c>
      <c r="N15" s="23"/>
      <c r="O15" s="23"/>
      <c r="P15" s="23"/>
      <c r="Q15" s="23"/>
    </row>
    <row r="16" ht="19.5" customHeight="1" spans="1:17">
      <c r="A16" s="210" t="s">
        <v>251</v>
      </c>
      <c r="B16" s="93" t="s">
        <v>411</v>
      </c>
      <c r="C16" s="93" t="s">
        <v>412</v>
      </c>
      <c r="D16" s="93" t="s">
        <v>403</v>
      </c>
      <c r="E16" s="94">
        <v>1</v>
      </c>
      <c r="F16" s="95"/>
      <c r="G16" s="95">
        <v>20000</v>
      </c>
      <c r="H16" s="23"/>
      <c r="I16" s="23"/>
      <c r="J16" s="23"/>
      <c r="K16" s="23"/>
      <c r="L16" s="23">
        <v>20000</v>
      </c>
      <c r="M16" s="23">
        <v>20000</v>
      </c>
      <c r="N16" s="23"/>
      <c r="O16" s="23"/>
      <c r="P16" s="23"/>
      <c r="Q16" s="23"/>
    </row>
    <row r="17" ht="19.5" customHeight="1" spans="1:17">
      <c r="A17" s="210" t="s">
        <v>251</v>
      </c>
      <c r="B17" s="93" t="s">
        <v>413</v>
      </c>
      <c r="C17" s="93" t="s">
        <v>413</v>
      </c>
      <c r="D17" s="93" t="s">
        <v>414</v>
      </c>
      <c r="E17" s="94">
        <v>1</v>
      </c>
      <c r="F17" s="95"/>
      <c r="G17" s="95">
        <v>200000</v>
      </c>
      <c r="H17" s="23"/>
      <c r="I17" s="23"/>
      <c r="J17" s="23"/>
      <c r="K17" s="23"/>
      <c r="L17" s="23">
        <v>200000</v>
      </c>
      <c r="M17" s="23">
        <v>200000</v>
      </c>
      <c r="N17" s="23"/>
      <c r="O17" s="23"/>
      <c r="P17" s="23"/>
      <c r="Q17" s="23"/>
    </row>
    <row r="18" ht="19.5" customHeight="1" spans="1:17">
      <c r="A18" s="210" t="s">
        <v>251</v>
      </c>
      <c r="B18" s="93" t="s">
        <v>415</v>
      </c>
      <c r="C18" s="93" t="s">
        <v>415</v>
      </c>
      <c r="D18" s="93" t="s">
        <v>401</v>
      </c>
      <c r="E18" s="94">
        <v>10</v>
      </c>
      <c r="F18" s="95"/>
      <c r="G18" s="95">
        <v>50000</v>
      </c>
      <c r="H18" s="23"/>
      <c r="I18" s="23"/>
      <c r="J18" s="23"/>
      <c r="K18" s="23"/>
      <c r="L18" s="23">
        <v>50000</v>
      </c>
      <c r="M18" s="23">
        <v>50000</v>
      </c>
      <c r="N18" s="23"/>
      <c r="O18" s="23"/>
      <c r="P18" s="23"/>
      <c r="Q18" s="23"/>
    </row>
    <row r="19" ht="19.5" customHeight="1" spans="1:17">
      <c r="A19" s="210" t="s">
        <v>251</v>
      </c>
      <c r="B19" s="93" t="s">
        <v>416</v>
      </c>
      <c r="C19" s="93" t="s">
        <v>417</v>
      </c>
      <c r="D19" s="93" t="s">
        <v>401</v>
      </c>
      <c r="E19" s="94">
        <v>1</v>
      </c>
      <c r="F19" s="95"/>
      <c r="G19" s="95">
        <v>10000000</v>
      </c>
      <c r="H19" s="23"/>
      <c r="I19" s="23"/>
      <c r="J19" s="23"/>
      <c r="K19" s="23"/>
      <c r="L19" s="23">
        <v>10000000</v>
      </c>
      <c r="M19" s="23">
        <v>10000000</v>
      </c>
      <c r="N19" s="23"/>
      <c r="O19" s="23"/>
      <c r="P19" s="23"/>
      <c r="Q19" s="23"/>
    </row>
    <row r="20" ht="19.5" customHeight="1" spans="1:17">
      <c r="A20" s="210" t="s">
        <v>251</v>
      </c>
      <c r="B20" s="93" t="s">
        <v>418</v>
      </c>
      <c r="C20" s="93" t="s">
        <v>418</v>
      </c>
      <c r="D20" s="93" t="s">
        <v>401</v>
      </c>
      <c r="E20" s="94">
        <v>50</v>
      </c>
      <c r="F20" s="95"/>
      <c r="G20" s="95">
        <v>250000</v>
      </c>
      <c r="H20" s="23"/>
      <c r="I20" s="23"/>
      <c r="J20" s="23"/>
      <c r="K20" s="23"/>
      <c r="L20" s="23">
        <v>250000</v>
      </c>
      <c r="M20" s="23">
        <v>250000</v>
      </c>
      <c r="N20" s="23"/>
      <c r="O20" s="23"/>
      <c r="P20" s="23"/>
      <c r="Q20" s="23"/>
    </row>
    <row r="21" ht="19.5" customHeight="1" spans="1:17">
      <c r="A21" s="210" t="s">
        <v>251</v>
      </c>
      <c r="B21" s="93" t="s">
        <v>419</v>
      </c>
      <c r="C21" s="93" t="s">
        <v>419</v>
      </c>
      <c r="D21" s="93" t="s">
        <v>401</v>
      </c>
      <c r="E21" s="94">
        <v>10</v>
      </c>
      <c r="F21" s="95"/>
      <c r="G21" s="95">
        <v>50000</v>
      </c>
      <c r="H21" s="23"/>
      <c r="I21" s="23"/>
      <c r="J21" s="23"/>
      <c r="K21" s="23"/>
      <c r="L21" s="23">
        <v>50000</v>
      </c>
      <c r="M21" s="23">
        <v>50000</v>
      </c>
      <c r="N21" s="23"/>
      <c r="O21" s="23"/>
      <c r="P21" s="23"/>
      <c r="Q21" s="23"/>
    </row>
    <row r="22" ht="19.5" customHeight="1" spans="1:17">
      <c r="A22" s="97" t="s">
        <v>56</v>
      </c>
      <c r="B22" s="98"/>
      <c r="C22" s="98"/>
      <c r="D22" s="98"/>
      <c r="E22" s="98"/>
      <c r="F22" s="95"/>
      <c r="G22" s="95">
        <v>11675000</v>
      </c>
      <c r="H22" s="23"/>
      <c r="I22" s="23"/>
      <c r="J22" s="23"/>
      <c r="K22" s="23"/>
      <c r="L22" s="23">
        <v>11675000</v>
      </c>
      <c r="M22" s="23">
        <v>11675000</v>
      </c>
      <c r="N22" s="23"/>
      <c r="O22" s="23"/>
      <c r="P22" s="23"/>
      <c r="Q22" s="23"/>
    </row>
  </sheetData>
  <mergeCells count="16">
    <mergeCell ref="A2:Q2"/>
    <mergeCell ref="A3:F3"/>
    <mergeCell ref="G4:Q4"/>
    <mergeCell ref="L5:Q5"/>
    <mergeCell ref="A22:E22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N11"/>
  <sheetViews>
    <sheetView showZeros="0" workbookViewId="0">
      <selection activeCell="A11" sqref="A11"/>
    </sheetView>
  </sheetViews>
  <sheetFormatPr defaultColWidth="9.14285714285714" defaultRowHeight="14.25" customHeight="1"/>
  <cols>
    <col min="1" max="1" width="31.4285714285714" customWidth="1"/>
    <col min="2" max="3" width="21.8571428571429" customWidth="1"/>
    <col min="4" max="14" width="19" customWidth="1"/>
  </cols>
  <sheetData>
    <row r="1" ht="13.5" customHeight="1" spans="1:14">
      <c r="A1" s="59"/>
      <c r="B1" s="59"/>
      <c r="C1" s="65"/>
      <c r="D1" s="59"/>
      <c r="E1" s="59"/>
      <c r="F1" s="59"/>
      <c r="G1" s="59"/>
      <c r="H1" s="66"/>
      <c r="I1" s="59"/>
      <c r="J1" s="59"/>
      <c r="K1" s="59"/>
      <c r="L1" s="26"/>
      <c r="M1" s="67"/>
      <c r="N1" s="68" t="s">
        <v>420</v>
      </c>
    </row>
    <row r="2" ht="34.5" customHeight="1" spans="1:14">
      <c r="A2" s="33" t="str">
        <f>"2026"&amp;"年部门政府购买服务预算表"</f>
        <v>2026年部门政府购买服务预算表</v>
      </c>
      <c r="B2" s="69"/>
      <c r="C2" s="47"/>
      <c r="D2" s="69"/>
      <c r="E2" s="69"/>
      <c r="F2" s="69"/>
      <c r="G2" s="69"/>
      <c r="H2" s="70"/>
      <c r="I2" s="69"/>
      <c r="J2" s="69"/>
      <c r="K2" s="69"/>
      <c r="L2" s="47"/>
      <c r="M2" s="70"/>
      <c r="N2" s="69"/>
    </row>
    <row r="3" ht="18.75" customHeight="1" spans="1:14">
      <c r="A3" s="56" t="str">
        <f>"单位名称："&amp;"临沧市中医医院"</f>
        <v>单位名称：临沧市中医医院</v>
      </c>
      <c r="B3" s="57"/>
      <c r="C3" s="71"/>
      <c r="D3" s="57"/>
      <c r="E3" s="57"/>
      <c r="F3" s="57"/>
      <c r="G3" s="57"/>
      <c r="H3" s="66"/>
      <c r="I3" s="59"/>
      <c r="J3" s="59"/>
      <c r="K3" s="59"/>
      <c r="L3" s="60"/>
      <c r="M3" s="72"/>
      <c r="N3" s="68" t="s">
        <v>165</v>
      </c>
    </row>
    <row r="4" ht="18.75" customHeight="1" spans="1:14">
      <c r="A4" s="10" t="s">
        <v>390</v>
      </c>
      <c r="B4" s="73" t="s">
        <v>421</v>
      </c>
      <c r="C4" s="74" t="s">
        <v>422</v>
      </c>
      <c r="D4" s="38" t="s">
        <v>185</v>
      </c>
      <c r="E4" s="38"/>
      <c r="F4" s="38"/>
      <c r="G4" s="38"/>
      <c r="H4" s="75"/>
      <c r="I4" s="38"/>
      <c r="J4" s="38"/>
      <c r="K4" s="38"/>
      <c r="L4" s="61"/>
      <c r="M4" s="75"/>
      <c r="N4" s="39"/>
    </row>
    <row r="5" ht="17.25" customHeight="1" spans="1:14">
      <c r="A5" s="15"/>
      <c r="B5" s="76"/>
      <c r="C5" s="77"/>
      <c r="D5" s="76" t="s">
        <v>56</v>
      </c>
      <c r="E5" s="76" t="s">
        <v>59</v>
      </c>
      <c r="F5" s="76" t="s">
        <v>423</v>
      </c>
      <c r="G5" s="76" t="s">
        <v>397</v>
      </c>
      <c r="H5" s="77" t="s">
        <v>398</v>
      </c>
      <c r="I5" s="78" t="s">
        <v>78</v>
      </c>
      <c r="J5" s="78"/>
      <c r="K5" s="78"/>
      <c r="L5" s="79"/>
      <c r="M5" s="80"/>
      <c r="N5" s="81"/>
    </row>
    <row r="6" ht="54" customHeight="1" spans="1:14">
      <c r="A6" s="17"/>
      <c r="B6" s="81"/>
      <c r="C6" s="82"/>
      <c r="D6" s="81"/>
      <c r="E6" s="81"/>
      <c r="F6" s="81"/>
      <c r="G6" s="81"/>
      <c r="H6" s="82"/>
      <c r="I6" s="81" t="s">
        <v>58</v>
      </c>
      <c r="J6" s="81" t="s">
        <v>65</v>
      </c>
      <c r="K6" s="81" t="s">
        <v>193</v>
      </c>
      <c r="L6" s="83" t="s">
        <v>67</v>
      </c>
      <c r="M6" s="82" t="s">
        <v>68</v>
      </c>
      <c r="N6" s="81" t="s">
        <v>69</v>
      </c>
    </row>
    <row r="7" ht="19.5" customHeight="1" spans="1:14">
      <c r="A7" s="84">
        <v>1</v>
      </c>
      <c r="B7" s="84">
        <v>2</v>
      </c>
      <c r="C7" s="84">
        <v>3</v>
      </c>
      <c r="D7" s="84">
        <v>4</v>
      </c>
      <c r="E7" s="84">
        <v>5</v>
      </c>
      <c r="F7" s="84">
        <v>6</v>
      </c>
      <c r="G7" s="84">
        <v>7</v>
      </c>
      <c r="H7" s="84">
        <v>8</v>
      </c>
      <c r="I7" s="84">
        <v>9</v>
      </c>
      <c r="J7" s="84">
        <v>10</v>
      </c>
      <c r="K7" s="84">
        <v>11</v>
      </c>
      <c r="L7" s="84">
        <v>12</v>
      </c>
      <c r="M7" s="84">
        <v>13</v>
      </c>
      <c r="N7" s="84">
        <v>14</v>
      </c>
    </row>
    <row r="8" ht="21" customHeight="1" spans="1:14">
      <c r="A8" s="85"/>
      <c r="B8" s="86"/>
      <c r="C8" s="87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ht="21" customHeight="1" spans="1:14">
      <c r="A9" s="85"/>
      <c r="B9" s="86"/>
      <c r="C9" s="87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ht="21" customHeight="1" spans="1:14">
      <c r="A10" s="88" t="s">
        <v>56</v>
      </c>
      <c r="B10" s="25"/>
      <c r="C10" s="8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customHeight="1" spans="1:14">
      <c r="A11" t="s">
        <v>388</v>
      </c>
    </row>
  </sheetData>
  <mergeCells count="13">
    <mergeCell ref="A2:N2"/>
    <mergeCell ref="A3:C3"/>
    <mergeCell ref="D4:N4"/>
    <mergeCell ref="I5:N5"/>
    <mergeCell ref="A10:C10"/>
    <mergeCell ref="A4:A6"/>
    <mergeCell ref="B4:B6"/>
    <mergeCell ref="C4:C6"/>
    <mergeCell ref="D5:D6"/>
    <mergeCell ref="E5:E6"/>
    <mergeCell ref="F5:F6"/>
    <mergeCell ref="G5:G6"/>
    <mergeCell ref="H5:H6"/>
  </mergeCells>
  <printOptions horizontalCentered="1"/>
  <pageMargins left="1" right="1" top="0.75" bottom="0.75" header="0" footer="0"/>
  <pageSetup paperSize="9" scale="6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N9"/>
  <sheetViews>
    <sheetView showZeros="0" workbookViewId="0">
      <selection activeCell="A9" sqref="A9"/>
    </sheetView>
  </sheetViews>
  <sheetFormatPr defaultColWidth="9.14285714285714" defaultRowHeight="14.25" customHeight="1"/>
  <cols>
    <col min="1" max="1" width="37.7047619047619" customWidth="1"/>
    <col min="2" max="4" width="22.8571428571429" customWidth="1"/>
    <col min="5" max="14" width="20.8571428571429" customWidth="1"/>
  </cols>
  <sheetData>
    <row r="1" ht="13.5" customHeight="1" spans="1:14">
      <c r="A1" s="2"/>
      <c r="B1" s="2"/>
      <c r="C1" s="2"/>
      <c r="D1" s="54"/>
      <c r="L1" s="26"/>
      <c r="M1" s="26"/>
      <c r="N1" s="26" t="s">
        <v>424</v>
      </c>
    </row>
    <row r="2" ht="27.75" customHeight="1" spans="1:14">
      <c r="A2" s="55" t="str">
        <f>"2026"&amp;"市对下转移支付预算表"</f>
        <v>2026市对下转移支付预算表</v>
      </c>
      <c r="B2" s="5"/>
      <c r="C2" s="5"/>
      <c r="D2" s="5"/>
      <c r="E2" s="5"/>
      <c r="F2" s="5"/>
      <c r="G2" s="5"/>
      <c r="H2" s="5"/>
      <c r="I2" s="5"/>
      <c r="J2" s="5"/>
      <c r="K2" s="5"/>
      <c r="L2" s="47"/>
      <c r="M2" s="47"/>
      <c r="N2" s="5"/>
    </row>
    <row r="3" ht="18.75" customHeight="1" spans="1:14">
      <c r="A3" s="56" t="str">
        <f>"单位名称："&amp;"临沧市中医医院"</f>
        <v>单位名称：临沧市中医医院</v>
      </c>
      <c r="B3" s="57"/>
      <c r="C3" s="57"/>
      <c r="D3" s="58"/>
      <c r="E3" s="59"/>
      <c r="F3" s="59"/>
      <c r="G3" s="59"/>
      <c r="H3" s="59"/>
      <c r="I3" s="59"/>
      <c r="L3" s="60"/>
      <c r="M3" s="60"/>
      <c r="N3" s="26" t="s">
        <v>165</v>
      </c>
    </row>
    <row r="4" ht="18.75" customHeight="1" spans="1:14">
      <c r="A4" s="27" t="s">
        <v>425</v>
      </c>
      <c r="B4" s="11" t="s">
        <v>185</v>
      </c>
      <c r="C4" s="12"/>
      <c r="D4" s="12"/>
      <c r="E4" s="11" t="s">
        <v>426</v>
      </c>
      <c r="F4" s="12"/>
      <c r="G4" s="12"/>
      <c r="H4" s="12"/>
      <c r="I4" s="12"/>
      <c r="J4" s="12"/>
      <c r="K4" s="12"/>
      <c r="L4" s="61"/>
      <c r="M4" s="61"/>
      <c r="N4" s="13"/>
    </row>
    <row r="5" ht="18.75" customHeight="1" spans="1:14">
      <c r="A5" s="29"/>
      <c r="B5" s="28" t="s">
        <v>56</v>
      </c>
      <c r="C5" s="10" t="s">
        <v>59</v>
      </c>
      <c r="D5" s="62" t="s">
        <v>423</v>
      </c>
      <c r="E5" s="63" t="s">
        <v>427</v>
      </c>
      <c r="F5" s="63" t="s">
        <v>428</v>
      </c>
      <c r="G5" s="63" t="s">
        <v>429</v>
      </c>
      <c r="H5" s="63" t="s">
        <v>430</v>
      </c>
      <c r="I5" s="63" t="s">
        <v>431</v>
      </c>
      <c r="J5" s="63" t="s">
        <v>432</v>
      </c>
      <c r="K5" s="63" t="s">
        <v>433</v>
      </c>
      <c r="L5" s="49" t="s">
        <v>434</v>
      </c>
      <c r="M5" s="49" t="s">
        <v>435</v>
      </c>
      <c r="N5" s="49" t="s">
        <v>436</v>
      </c>
    </row>
    <row r="6" ht="18.75" customHeight="1" spans="1:14">
      <c r="A6" s="18">
        <v>1</v>
      </c>
      <c r="B6" s="18">
        <v>2</v>
      </c>
      <c r="C6" s="18">
        <v>3</v>
      </c>
      <c r="D6" s="64">
        <v>4</v>
      </c>
      <c r="E6" s="18">
        <v>5</v>
      </c>
      <c r="F6" s="18">
        <v>6</v>
      </c>
      <c r="G6" s="18">
        <v>7</v>
      </c>
      <c r="H6" s="64">
        <v>8</v>
      </c>
      <c r="I6" s="18">
        <v>9</v>
      </c>
      <c r="J6" s="18">
        <v>10</v>
      </c>
      <c r="K6" s="18">
        <v>11</v>
      </c>
      <c r="L6" s="19">
        <v>12</v>
      </c>
      <c r="M6" s="19">
        <v>13</v>
      </c>
      <c r="N6" s="19">
        <v>14</v>
      </c>
    </row>
    <row r="7" ht="18.75" customHeight="1" spans="1:14">
      <c r="A7" s="30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ht="18.75" customHeight="1" spans="1:14">
      <c r="A8" s="30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customHeight="1" spans="1:14">
      <c r="A9" t="s">
        <v>388</v>
      </c>
    </row>
  </sheetData>
  <mergeCells count="5">
    <mergeCell ref="A2:N2"/>
    <mergeCell ref="A3:I3"/>
    <mergeCell ref="B4:D4"/>
    <mergeCell ref="E4:N4"/>
    <mergeCell ref="A4:A5"/>
  </mergeCells>
  <printOptions horizontalCentered="1"/>
  <pageMargins left="1" right="1" top="0.75" bottom="0.75" header="0" footer="0"/>
  <pageSetup paperSize="9" scale="5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8"/>
  <sheetViews>
    <sheetView showZeros="0" workbookViewId="0">
      <selection activeCell="A8" sqref="A8"/>
    </sheetView>
  </sheetViews>
  <sheetFormatPr defaultColWidth="9.14285714285714" defaultRowHeight="12" customHeight="1" outlineLevelRow="7"/>
  <cols>
    <col min="1" max="1" width="34.2857142857143" customWidth="1"/>
    <col min="2" max="2" width="29" customWidth="1"/>
    <col min="3" max="5" width="23.5714285714286" customWidth="1"/>
    <col min="6" max="6" width="11.2857142857143" customWidth="1"/>
    <col min="7" max="7" width="25.1428571428571" customWidth="1"/>
    <col min="8" max="8" width="15.5714285714286" customWidth="1"/>
    <col min="9" max="9" width="13.4285714285714" customWidth="1"/>
    <col min="10" max="10" width="18.8571428571429" customWidth="1"/>
  </cols>
  <sheetData>
    <row r="1" ht="19.5" customHeight="1" spans="1:10">
      <c r="J1" s="26" t="s">
        <v>437</v>
      </c>
    </row>
    <row r="2" ht="36" customHeight="1" spans="1:10">
      <c r="A2" s="4" t="str">
        <f>"2026"&amp;"年市对下转移支付绩效目标表"</f>
        <v>2026年市对下转移支付绩效目标表</v>
      </c>
      <c r="B2" s="5"/>
      <c r="C2" s="5"/>
      <c r="D2" s="5"/>
      <c r="E2" s="5"/>
      <c r="F2" s="47"/>
      <c r="G2" s="5"/>
      <c r="H2" s="47"/>
      <c r="I2" s="47"/>
      <c r="J2" s="5"/>
    </row>
    <row r="3" ht="18.75" customHeight="1" spans="1:10">
      <c r="A3" s="6" t="str">
        <f>"单位名称："&amp;"临沧市中医医院"</f>
        <v>单位名称：临沧市中医医院</v>
      </c>
      <c r="B3" s="35"/>
      <c r="C3" s="35"/>
      <c r="D3" s="35"/>
      <c r="E3" s="35"/>
      <c r="F3" s="48"/>
      <c r="G3" s="35"/>
      <c r="H3" s="48"/>
    </row>
    <row r="4" ht="18.75" customHeight="1" spans="1:10">
      <c r="A4" s="40" t="s">
        <v>301</v>
      </c>
      <c r="B4" s="40" t="s">
        <v>302</v>
      </c>
      <c r="C4" s="40" t="s">
        <v>303</v>
      </c>
      <c r="D4" s="40" t="s">
        <v>304</v>
      </c>
      <c r="E4" s="40" t="s">
        <v>305</v>
      </c>
      <c r="F4" s="49" t="s">
        <v>306</v>
      </c>
      <c r="G4" s="40" t="s">
        <v>307</v>
      </c>
      <c r="H4" s="49" t="s">
        <v>308</v>
      </c>
      <c r="I4" s="49" t="s">
        <v>309</v>
      </c>
      <c r="J4" s="40" t="s">
        <v>310</v>
      </c>
    </row>
    <row r="5" ht="18.75" customHeight="1" spans="1:10">
      <c r="A5" s="50">
        <v>1</v>
      </c>
      <c r="B5" s="50">
        <v>2</v>
      </c>
      <c r="C5" s="50">
        <v>3</v>
      </c>
      <c r="D5" s="50">
        <v>4</v>
      </c>
      <c r="E5" s="50">
        <v>5</v>
      </c>
      <c r="F5" s="51">
        <v>6</v>
      </c>
      <c r="G5" s="50">
        <v>7</v>
      </c>
      <c r="H5" s="51">
        <v>8</v>
      </c>
      <c r="I5" s="51">
        <v>9</v>
      </c>
      <c r="J5" s="50">
        <v>10</v>
      </c>
    </row>
    <row r="6" ht="18.75" customHeight="1" spans="1:10">
      <c r="A6" s="20"/>
      <c r="B6" s="52"/>
      <c r="C6" s="52"/>
      <c r="D6" s="52"/>
      <c r="E6" s="42"/>
      <c r="F6" s="53"/>
      <c r="G6" s="42"/>
      <c r="H6" s="53"/>
      <c r="I6" s="53"/>
      <c r="J6" s="42"/>
    </row>
    <row r="7" ht="18.75" customHeight="1" spans="1:10">
      <c r="A7" s="20"/>
      <c r="B7" s="20"/>
      <c r="C7" s="20"/>
      <c r="D7" s="20"/>
      <c r="E7" s="20"/>
      <c r="F7" s="22"/>
      <c r="G7" s="20"/>
      <c r="H7" s="20"/>
      <c r="I7" s="20"/>
      <c r="J7" s="20"/>
    </row>
    <row r="8" customHeight="1" spans="1:10">
      <c r="A8" t="s">
        <v>388</v>
      </c>
    </row>
  </sheetData>
  <mergeCells count="2">
    <mergeCell ref="A2:J2"/>
    <mergeCell ref="A3:H3"/>
  </mergeCells>
  <printOptions horizontalCentered="1"/>
  <pageMargins left="1" right="1" top="0.75" bottom="0.75" header="0" footer="0"/>
  <pageSetup paperSize="9" scale="6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15"/>
  <sheetViews>
    <sheetView showZeros="0" workbookViewId="0">
      <selection activeCell="H31" sqref="H31"/>
    </sheetView>
  </sheetViews>
  <sheetFormatPr defaultColWidth="9.14285714285714" defaultRowHeight="12" customHeight="1" outlineLevelCol="7"/>
  <cols>
    <col min="1" max="1" width="29" customWidth="1"/>
    <col min="2" max="2" width="18.7047619047619" customWidth="1"/>
    <col min="3" max="3" width="24.8571428571429" customWidth="1"/>
    <col min="4" max="4" width="23.5714285714286" customWidth="1"/>
    <col min="5" max="5" width="17.8571428571429" customWidth="1"/>
    <col min="6" max="6" width="23.5714285714286" customWidth="1"/>
    <col min="7" max="7" width="25.1428571428571" customWidth="1"/>
    <col min="8" max="8" width="18.8571428571429" customWidth="1"/>
  </cols>
  <sheetData>
    <row r="1" ht="14.25" customHeight="1" spans="1:8">
      <c r="H1" s="32" t="s">
        <v>438</v>
      </c>
    </row>
    <row r="2" ht="34.5" customHeight="1" spans="1:8">
      <c r="A2" s="33" t="str">
        <f>"2026"&amp;"年新增资产配置表"</f>
        <v>2026年新增资产配置表</v>
      </c>
      <c r="B2" s="5"/>
      <c r="C2" s="5"/>
      <c r="D2" s="5"/>
      <c r="E2" s="5"/>
      <c r="F2" s="5"/>
      <c r="G2" s="5"/>
      <c r="H2" s="5"/>
    </row>
    <row r="3" ht="19.5" customHeight="1" spans="1:8">
      <c r="A3" s="34" t="str">
        <f>"单位名称："&amp;"临沧市中医医院"</f>
        <v>单位名称：临沧市中医医院</v>
      </c>
      <c r="B3" s="7"/>
      <c r="C3" s="35"/>
      <c r="H3" s="36" t="s">
        <v>165</v>
      </c>
    </row>
    <row r="4" ht="18.75" customHeight="1" spans="1:8">
      <c r="A4" s="10" t="s">
        <v>178</v>
      </c>
      <c r="B4" s="10" t="s">
        <v>439</v>
      </c>
      <c r="C4" s="10" t="s">
        <v>440</v>
      </c>
      <c r="D4" s="10" t="s">
        <v>441</v>
      </c>
      <c r="E4" s="10" t="s">
        <v>442</v>
      </c>
      <c r="F4" s="37" t="s">
        <v>443</v>
      </c>
      <c r="G4" s="38"/>
      <c r="H4" s="39"/>
    </row>
    <row r="5" ht="18.75" customHeight="1" spans="1:8">
      <c r="A5" s="17"/>
      <c r="B5" s="17"/>
      <c r="C5" s="17"/>
      <c r="D5" s="17"/>
      <c r="E5" s="17"/>
      <c r="F5" s="40" t="s">
        <v>394</v>
      </c>
      <c r="G5" s="40" t="s">
        <v>444</v>
      </c>
      <c r="H5" s="40" t="s">
        <v>445</v>
      </c>
    </row>
    <row r="6" ht="18.75" customHeight="1" spans="1:8">
      <c r="A6" s="40">
        <v>1</v>
      </c>
      <c r="B6" s="40">
        <v>2</v>
      </c>
      <c r="C6" s="40">
        <v>3</v>
      </c>
      <c r="D6" s="40">
        <v>4</v>
      </c>
      <c r="E6" s="40">
        <v>5</v>
      </c>
      <c r="F6" s="40">
        <v>6</v>
      </c>
      <c r="G6" s="41">
        <v>7</v>
      </c>
      <c r="H6" s="40">
        <v>8</v>
      </c>
    </row>
    <row r="7" ht="18.75" customHeight="1" spans="1:8">
      <c r="A7" s="211" t="s">
        <v>71</v>
      </c>
      <c r="B7" s="43" t="s">
        <v>446</v>
      </c>
      <c r="C7" s="42" t="s">
        <v>447</v>
      </c>
      <c r="D7" s="42" t="s">
        <v>413</v>
      </c>
      <c r="E7" s="42" t="s">
        <v>414</v>
      </c>
      <c r="F7" s="42">
        <v>1</v>
      </c>
      <c r="G7" s="23">
        <v>200000</v>
      </c>
      <c r="H7" s="23">
        <v>200000</v>
      </c>
    </row>
    <row r="8" ht="18.75" customHeight="1" spans="1:8">
      <c r="A8" s="211" t="s">
        <v>71</v>
      </c>
      <c r="B8" s="43" t="s">
        <v>448</v>
      </c>
      <c r="C8" s="42" t="s">
        <v>449</v>
      </c>
      <c r="D8" s="42" t="s">
        <v>415</v>
      </c>
      <c r="E8" s="42" t="s">
        <v>401</v>
      </c>
      <c r="F8" s="42">
        <v>10</v>
      </c>
      <c r="G8" s="23">
        <v>5000</v>
      </c>
      <c r="H8" s="23">
        <v>50000</v>
      </c>
    </row>
    <row r="9" ht="18.75" customHeight="1" spans="1:8">
      <c r="A9" s="211" t="s">
        <v>71</v>
      </c>
      <c r="B9" s="43" t="s">
        <v>448</v>
      </c>
      <c r="C9" s="42" t="s">
        <v>450</v>
      </c>
      <c r="D9" s="42" t="s">
        <v>406</v>
      </c>
      <c r="E9" s="42" t="s">
        <v>401</v>
      </c>
      <c r="F9" s="42">
        <v>50</v>
      </c>
      <c r="G9" s="44">
        <v>4000</v>
      </c>
      <c r="H9" s="23">
        <v>200000</v>
      </c>
    </row>
    <row r="10" ht="18.75" customHeight="1" spans="1:8">
      <c r="A10" s="211" t="s">
        <v>71</v>
      </c>
      <c r="B10" s="43" t="s">
        <v>448</v>
      </c>
      <c r="C10" s="42" t="s">
        <v>451</v>
      </c>
      <c r="D10" s="42" t="s">
        <v>418</v>
      </c>
      <c r="E10" s="42" t="s">
        <v>401</v>
      </c>
      <c r="F10" s="42">
        <v>50</v>
      </c>
      <c r="G10" s="23">
        <v>5000</v>
      </c>
      <c r="H10" s="23">
        <v>250000</v>
      </c>
    </row>
    <row r="11" ht="18.75" customHeight="1" spans="1:8">
      <c r="A11" s="211" t="s">
        <v>71</v>
      </c>
      <c r="B11" s="43" t="s">
        <v>448</v>
      </c>
      <c r="C11" s="42" t="s">
        <v>452</v>
      </c>
      <c r="D11" s="42" t="s">
        <v>400</v>
      </c>
      <c r="E11" s="42" t="s">
        <v>401</v>
      </c>
      <c r="F11" s="42">
        <v>10</v>
      </c>
      <c r="G11" s="23">
        <v>10000</v>
      </c>
      <c r="H11" s="23">
        <v>100000</v>
      </c>
    </row>
    <row r="12" ht="18.75" customHeight="1" spans="1:8">
      <c r="A12" s="211" t="s">
        <v>71</v>
      </c>
      <c r="B12" s="43" t="s">
        <v>448</v>
      </c>
      <c r="C12" s="42" t="s">
        <v>453</v>
      </c>
      <c r="D12" s="42" t="s">
        <v>419</v>
      </c>
      <c r="E12" s="42" t="s">
        <v>401</v>
      </c>
      <c r="F12" s="42">
        <v>10</v>
      </c>
      <c r="G12" s="23">
        <v>5000</v>
      </c>
      <c r="H12" s="23">
        <v>50000</v>
      </c>
    </row>
    <row r="13" ht="18.75" customHeight="1" spans="1:8">
      <c r="A13" s="211" t="s">
        <v>71</v>
      </c>
      <c r="B13" s="43" t="s">
        <v>448</v>
      </c>
      <c r="C13" s="42" t="s">
        <v>454</v>
      </c>
      <c r="D13" s="42" t="s">
        <v>417</v>
      </c>
      <c r="E13" s="42" t="s">
        <v>401</v>
      </c>
      <c r="F13" s="42">
        <v>1</v>
      </c>
      <c r="G13" s="23">
        <v>10000000</v>
      </c>
      <c r="H13" s="23">
        <v>10000000</v>
      </c>
    </row>
    <row r="14" ht="18.75" customHeight="1" spans="1:8">
      <c r="A14" s="211" t="s">
        <v>71</v>
      </c>
      <c r="B14" s="43" t="s">
        <v>448</v>
      </c>
      <c r="C14" s="42" t="s">
        <v>455</v>
      </c>
      <c r="D14" s="42" t="s">
        <v>407</v>
      </c>
      <c r="E14" s="42" t="s">
        <v>401</v>
      </c>
      <c r="F14" s="42">
        <v>2</v>
      </c>
      <c r="G14" s="23">
        <v>300000</v>
      </c>
      <c r="H14" s="23">
        <v>600000</v>
      </c>
    </row>
    <row r="15" ht="18.75" customHeight="1" spans="1:8">
      <c r="A15" s="42" t="s">
        <v>56</v>
      </c>
      <c r="B15" s="45"/>
      <c r="C15" s="45"/>
      <c r="D15" s="45"/>
      <c r="E15" s="45"/>
      <c r="F15" s="46"/>
      <c r="G15" s="23"/>
      <c r="H15" s="23">
        <v>11450000</v>
      </c>
    </row>
  </sheetData>
  <mergeCells count="9">
    <mergeCell ref="A2:H2"/>
    <mergeCell ref="A3:C3"/>
    <mergeCell ref="F4:H4"/>
    <mergeCell ref="A15:E15"/>
    <mergeCell ref="A4:A5"/>
    <mergeCell ref="B4:B5"/>
    <mergeCell ref="C4:C5"/>
    <mergeCell ref="D4:D5"/>
    <mergeCell ref="E4:E5"/>
  </mergeCells>
  <pageMargins left="0.36" right="0.1" top="0.26" bottom="0.26" header="0" footer="0"/>
  <pageSetup paperSize="9" scale="81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1"/>
  <sheetViews>
    <sheetView showZeros="0" workbookViewId="0">
      <selection activeCell="A11" sqref="A11"/>
    </sheetView>
  </sheetViews>
  <sheetFormatPr defaultColWidth="9.14285714285714" defaultRowHeight="14.25" customHeight="1"/>
  <cols>
    <col min="1" max="1" width="13.4285714285714" customWidth="1"/>
    <col min="2" max="2" width="41.0095238095238" customWidth="1"/>
    <col min="3" max="3" width="23.8571428571429" customWidth="1"/>
    <col min="4" max="4" width="11.1428571428571" customWidth="1"/>
    <col min="5" max="5" width="33.4380952380952" customWidth="1"/>
    <col min="6" max="6" width="9.85714285714286" customWidth="1"/>
    <col min="7" max="7" width="17.7047619047619" customWidth="1"/>
    <col min="8" max="11" width="15.4285714285714" customWidth="1"/>
  </cols>
  <sheetData>
    <row r="1" ht="19.5" customHeight="1" spans="1:11">
      <c r="D1" s="1"/>
      <c r="E1" s="1"/>
      <c r="F1" s="1"/>
      <c r="G1" s="1"/>
      <c r="H1" s="2"/>
      <c r="I1" s="2"/>
      <c r="J1" s="2"/>
      <c r="K1" s="26" t="s">
        <v>456</v>
      </c>
    </row>
    <row r="2" ht="42.75" customHeight="1" spans="1:11">
      <c r="A2" s="4" t="str">
        <f>"2026"&amp;"年转移支付补助项目支出预算表"</f>
        <v>2026年转移支付补助项目支出预算表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8.75" customHeight="1" spans="1:11">
      <c r="A3" s="6" t="str">
        <f>"单位名称："&amp;"临沧市中医医院"</f>
        <v>单位名称：临沧市中医医院</v>
      </c>
      <c r="B3" s="7"/>
      <c r="C3" s="7"/>
      <c r="D3" s="7"/>
      <c r="E3" s="7"/>
      <c r="F3" s="7"/>
      <c r="G3" s="7"/>
      <c r="H3" s="8"/>
      <c r="I3" s="8"/>
      <c r="J3" s="8"/>
      <c r="K3" s="3" t="s">
        <v>165</v>
      </c>
    </row>
    <row r="4" ht="18.75" customHeight="1" spans="1:11">
      <c r="A4" s="9" t="s">
        <v>245</v>
      </c>
      <c r="B4" s="9" t="s">
        <v>180</v>
      </c>
      <c r="C4" s="9" t="s">
        <v>246</v>
      </c>
      <c r="D4" s="10" t="s">
        <v>181</v>
      </c>
      <c r="E4" s="10" t="s">
        <v>182</v>
      </c>
      <c r="F4" s="10" t="s">
        <v>247</v>
      </c>
      <c r="G4" s="10" t="s">
        <v>248</v>
      </c>
      <c r="H4" s="27" t="s">
        <v>56</v>
      </c>
      <c r="I4" s="11" t="s">
        <v>457</v>
      </c>
      <c r="J4" s="12"/>
      <c r="K4" s="13"/>
    </row>
    <row r="5" ht="18.75" customHeight="1" spans="1:11">
      <c r="A5" s="14"/>
      <c r="B5" s="14"/>
      <c r="C5" s="14"/>
      <c r="D5" s="15"/>
      <c r="E5" s="15"/>
      <c r="F5" s="15"/>
      <c r="G5" s="15"/>
      <c r="H5" s="28"/>
      <c r="I5" s="10" t="s">
        <v>59</v>
      </c>
      <c r="J5" s="10" t="s">
        <v>60</v>
      </c>
      <c r="K5" s="10" t="s">
        <v>61</v>
      </c>
    </row>
    <row r="6" ht="18.75" customHeight="1" spans="1:11">
      <c r="A6" s="16"/>
      <c r="B6" s="16"/>
      <c r="C6" s="16"/>
      <c r="D6" s="17"/>
      <c r="E6" s="17"/>
      <c r="F6" s="17"/>
      <c r="G6" s="17"/>
      <c r="H6" s="29"/>
      <c r="I6" s="17" t="s">
        <v>58</v>
      </c>
      <c r="J6" s="17"/>
      <c r="K6" s="17"/>
    </row>
    <row r="7" ht="18.75" customHeight="1" spans="1:11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  <c r="J7" s="19">
        <v>10</v>
      </c>
      <c r="K7" s="19">
        <v>11</v>
      </c>
    </row>
    <row r="8" ht="18.75" customHeight="1" spans="1:11">
      <c r="A8" s="30"/>
      <c r="B8" s="20"/>
      <c r="C8" s="30"/>
      <c r="D8" s="30"/>
      <c r="E8" s="30"/>
      <c r="F8" s="30"/>
      <c r="G8" s="30"/>
      <c r="H8" s="23"/>
      <c r="I8" s="23"/>
      <c r="J8" s="23"/>
      <c r="K8" s="23"/>
    </row>
    <row r="9" ht="18.75" customHeight="1" spans="1:11">
      <c r="A9" s="20"/>
      <c r="B9" s="20"/>
      <c r="C9" s="20"/>
      <c r="D9" s="20"/>
      <c r="E9" s="20"/>
      <c r="F9" s="20"/>
      <c r="G9" s="20"/>
      <c r="H9" s="23"/>
      <c r="I9" s="23"/>
      <c r="J9" s="23"/>
      <c r="K9" s="23"/>
    </row>
    <row r="10" ht="18.75" customHeight="1" spans="1:11">
      <c r="A10" s="31" t="s">
        <v>56</v>
      </c>
      <c r="B10" s="31"/>
      <c r="C10" s="31"/>
      <c r="D10" s="31"/>
      <c r="E10" s="31"/>
      <c r="F10" s="31"/>
      <c r="G10" s="31"/>
      <c r="H10" s="23"/>
      <c r="I10" s="23"/>
      <c r="J10" s="23"/>
      <c r="K10" s="23"/>
    </row>
    <row r="11" customHeight="1" spans="1:11">
      <c r="A11" t="s">
        <v>388</v>
      </c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rintOptions horizontalCentered="1"/>
  <pageMargins left="0.39" right="0.39" top="0.58" bottom="0.58" header="0.5" footer="0.5"/>
  <pageSetup paperSize="9" scale="70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2"/>
  <sheetViews>
    <sheetView showZeros="0" workbookViewId="0">
      <selection activeCell="C9" sqref="C9"/>
    </sheetView>
  </sheetViews>
  <sheetFormatPr defaultColWidth="9.14285714285714" defaultRowHeight="14.25" customHeight="1" outlineLevelCol="6"/>
  <cols>
    <col min="1" max="1" width="29.4285714285714" customWidth="1"/>
    <col min="2" max="2" width="23.1428571428571" customWidth="1"/>
    <col min="3" max="3" width="31.5714285714286" customWidth="1"/>
    <col min="4" max="4" width="16.3047619047619" customWidth="1"/>
    <col min="5" max="7" width="23.8571428571429" customWidth="1"/>
  </cols>
  <sheetData>
    <row r="1" ht="18.75" customHeight="1" spans="1:7">
      <c r="D1" s="1"/>
      <c r="E1" s="2"/>
      <c r="F1" s="2"/>
      <c r="G1" s="3" t="s">
        <v>458</v>
      </c>
    </row>
    <row r="2" ht="36.75" customHeight="1" spans="1:7">
      <c r="A2" s="4" t="str">
        <f>"2026"&amp;"年部门项目中期规划预算表"</f>
        <v>2026年部门项目中期规划预算表</v>
      </c>
      <c r="B2" s="5"/>
      <c r="C2" s="5"/>
      <c r="D2" s="5"/>
      <c r="E2" s="5"/>
      <c r="F2" s="5"/>
      <c r="G2" s="5"/>
    </row>
    <row r="3" ht="18.75" customHeight="1" spans="1:7">
      <c r="A3" s="6" t="str">
        <f>"单位名称："&amp;"临沧市中医医院"</f>
        <v>单位名称：临沧市中医医院</v>
      </c>
      <c r="B3" s="7"/>
      <c r="C3" s="7"/>
      <c r="D3" s="7"/>
      <c r="E3" s="8"/>
      <c r="F3" s="8"/>
      <c r="G3" s="3" t="s">
        <v>165</v>
      </c>
    </row>
    <row r="4" ht="18.75" customHeight="1" spans="1:7">
      <c r="A4" s="9" t="s">
        <v>246</v>
      </c>
      <c r="B4" s="9" t="s">
        <v>245</v>
      </c>
      <c r="C4" s="9" t="s">
        <v>180</v>
      </c>
      <c r="D4" s="10" t="s">
        <v>459</v>
      </c>
      <c r="E4" s="11" t="s">
        <v>59</v>
      </c>
      <c r="F4" s="12"/>
      <c r="G4" s="13"/>
    </row>
    <row r="5" ht="18.75" customHeight="1" spans="1:7">
      <c r="A5" s="14"/>
      <c r="B5" s="14"/>
      <c r="C5" s="14"/>
      <c r="D5" s="15"/>
      <c r="E5" s="9" t="str">
        <f>"2026"&amp;"年"</f>
        <v>2026年</v>
      </c>
      <c r="F5" s="9" t="str">
        <f>"2026"+1&amp;"年"</f>
        <v>2027年</v>
      </c>
      <c r="G5" s="9" t="str">
        <f>"2026"+2&amp;"年"</f>
        <v>2028年</v>
      </c>
    </row>
    <row r="6" ht="18.75" customHeight="1" spans="1:7">
      <c r="A6" s="16"/>
      <c r="B6" s="16"/>
      <c r="C6" s="16"/>
      <c r="D6" s="17"/>
      <c r="E6" s="16" t="s">
        <v>58</v>
      </c>
      <c r="F6" s="16"/>
      <c r="G6" s="16"/>
    </row>
    <row r="7" ht="18.75" customHeight="1" spans="1:7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9">
        <v>7</v>
      </c>
    </row>
    <row r="8" ht="23" customHeight="1" spans="1:7">
      <c r="A8" s="20" t="s">
        <v>71</v>
      </c>
      <c r="B8" s="21"/>
      <c r="C8" s="21"/>
      <c r="D8" s="22"/>
      <c r="E8" s="23">
        <v>1016000</v>
      </c>
      <c r="F8" s="23"/>
      <c r="G8" s="23"/>
    </row>
    <row r="9" ht="24" customHeight="1" spans="1:7">
      <c r="A9" s="20"/>
      <c r="B9" s="20" t="s">
        <v>460</v>
      </c>
      <c r="C9" s="20" t="s">
        <v>291</v>
      </c>
      <c r="D9" s="22" t="s">
        <v>461</v>
      </c>
      <c r="E9" s="23">
        <v>350000</v>
      </c>
      <c r="F9" s="23"/>
      <c r="G9" s="23"/>
    </row>
    <row r="10" ht="28" customHeight="1" spans="1:7">
      <c r="A10" s="24"/>
      <c r="B10" s="20" t="s">
        <v>460</v>
      </c>
      <c r="C10" s="20" t="s">
        <v>289</v>
      </c>
      <c r="D10" s="22" t="s">
        <v>461</v>
      </c>
      <c r="E10" s="23">
        <v>590000</v>
      </c>
      <c r="F10" s="23"/>
      <c r="G10" s="23"/>
    </row>
    <row r="11" ht="18.75" customHeight="1" spans="1:7">
      <c r="A11" s="24"/>
      <c r="B11" s="20" t="s">
        <v>462</v>
      </c>
      <c r="C11" s="20" t="s">
        <v>295</v>
      </c>
      <c r="D11" s="22" t="s">
        <v>461</v>
      </c>
      <c r="E11" s="23">
        <v>76000</v>
      </c>
      <c r="F11" s="23"/>
      <c r="G11" s="23"/>
    </row>
    <row r="12" ht="18.75" customHeight="1" spans="1:7">
      <c r="A12" s="22" t="s">
        <v>56</v>
      </c>
      <c r="B12" s="25"/>
      <c r="C12" s="25"/>
      <c r="D12" s="25"/>
      <c r="E12" s="23">
        <v>1016000</v>
      </c>
      <c r="F12" s="23"/>
      <c r="G12" s="23"/>
    </row>
  </sheetData>
  <mergeCells count="11">
    <mergeCell ref="A2:G2"/>
    <mergeCell ref="A3:D3"/>
    <mergeCell ref="E4:G4"/>
    <mergeCell ref="A12:D12"/>
    <mergeCell ref="A4:A6"/>
    <mergeCell ref="B4:B6"/>
    <mergeCell ref="C4:C6"/>
    <mergeCell ref="D4:D6"/>
    <mergeCell ref="E5:E6"/>
    <mergeCell ref="F5:F6"/>
    <mergeCell ref="G5:G6"/>
  </mergeCells>
  <printOptions horizontalCentered="1"/>
  <pageMargins left="0.39" right="0.39" top="0.58" bottom="0.58" header="0.5" footer="0.5"/>
  <pageSetup paperSize="9" scale="5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“三公”经费支出预算表03</vt:lpstr>
      <vt:lpstr>部门基本支出预算表04</vt:lpstr>
      <vt:lpstr>部门项目支出预算表05-1</vt:lpstr>
      <vt:lpstr>部门项目支出绩效目标表05-2</vt:lpstr>
      <vt:lpstr>部门政府性基金预算支出预算表06</vt:lpstr>
      <vt:lpstr>部门政府采购预算表07</vt:lpstr>
      <vt:lpstr>部门政府购买服务预算表08</vt:lpstr>
      <vt:lpstr>市对下转移支付预算表09-1</vt:lpstr>
      <vt:lpstr>市对下转移支付绩效目标表09-2</vt:lpstr>
      <vt:lpstr>新增资产配置表10</vt:lpstr>
      <vt:lpstr>转移支付补助项目支出预算表11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十</cp:lastModifiedBy>
  <dcterms:created xsi:type="dcterms:W3CDTF">2026-03-06T03:23:00Z</dcterms:created>
  <dcterms:modified xsi:type="dcterms:W3CDTF">2026-03-16T04:58:46Z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489AC36341E648D9AA40086991479750_13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